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ierra\Data\Environmental Conditions GFP Assays\CDM\"/>
    </mc:Choice>
  </mc:AlternateContent>
  <xr:revisionPtr revIDLastSave="0" documentId="13_ncr:1_{D9318A40-8570-4431-8AC3-307F501E8627}" xr6:coauthVersionLast="47" xr6:coauthVersionMax="47" xr10:uidLastSave="{00000000-0000-0000-0000-000000000000}"/>
  <bookViews>
    <workbookView xWindow="-108" yWindow="-108" windowWidth="23256" windowHeight="12576" activeTab="3" xr2:uid="{F0CD0572-8849-4043-BC86-45B038A7E84F}"/>
  </bookViews>
  <sheets>
    <sheet name="Standard" sheetId="1" r:id="rId1"/>
    <sheet name="150 mL" sheetId="3" r:id="rId2"/>
    <sheet name="50 mL" sheetId="7" r:id="rId3"/>
    <sheet name="Spermine" sheetId="8" r:id="rId4"/>
    <sheet name="No Iron" sheetId="4" r:id="rId5"/>
    <sheet name="Quarter Iron" sheetId="5" r:id="rId6"/>
    <sheet name="Double Iron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8" l="1"/>
  <c r="F12" i="3"/>
  <c r="D11" i="1"/>
  <c r="D10" i="1"/>
  <c r="D9" i="1"/>
  <c r="D8" i="1"/>
  <c r="D7" i="1"/>
  <c r="D6" i="1"/>
  <c r="D5" i="1"/>
  <c r="D4" i="1"/>
  <c r="D3" i="1"/>
  <c r="D2" i="1"/>
  <c r="D12" i="1" s="1"/>
  <c r="C4" i="1"/>
  <c r="C11" i="1" l="1"/>
  <c r="C10" i="1"/>
  <c r="C9" i="1"/>
  <c r="C8" i="1"/>
  <c r="C7" i="1"/>
  <c r="C6" i="1"/>
  <c r="C5" i="1"/>
  <c r="C3" i="1"/>
  <c r="C2" i="1"/>
  <c r="C12" i="1" l="1"/>
</calcChain>
</file>

<file path=xl/sharedStrings.xml><?xml version="1.0" encoding="utf-8"?>
<sst xmlns="http://schemas.openxmlformats.org/spreadsheetml/2006/main" count="254" uniqueCount="30">
  <si>
    <t>Component</t>
  </si>
  <si>
    <t>Stock Concentration (mg/mL)</t>
  </si>
  <si>
    <t>Volume to Add for 500 mL solution (mL)</t>
  </si>
  <si>
    <t>Final conc</t>
  </si>
  <si>
    <t>Location</t>
  </si>
  <si>
    <t>Group</t>
  </si>
  <si>
    <t>Combined Amino Acid Stock</t>
  </si>
  <si>
    <t>12.5X</t>
  </si>
  <si>
    <t>1X</t>
  </si>
  <si>
    <t>4°C</t>
  </si>
  <si>
    <t>Thiamine HCl</t>
  </si>
  <si>
    <t>DL-Calcium pantothenate</t>
  </si>
  <si>
    <t>NaCl</t>
  </si>
  <si>
    <t>RT</t>
  </si>
  <si>
    <t>KH2PO4</t>
  </si>
  <si>
    <t>K2HPO4</t>
  </si>
  <si>
    <t>Glucose</t>
  </si>
  <si>
    <t>Separate</t>
  </si>
  <si>
    <t>FeSO4•7H2O</t>
  </si>
  <si>
    <t>MgSO4•7H2O</t>
  </si>
  <si>
    <t>Separate, LAST</t>
  </si>
  <si>
    <t>Water</t>
  </si>
  <si>
    <t>-</t>
  </si>
  <si>
    <t>Spermine tetrahydrochloride</t>
  </si>
  <si>
    <t>Volume to Add for 100 mL solution (mL)</t>
  </si>
  <si>
    <t>LAST</t>
  </si>
  <si>
    <t>[Stock] (mg/mL)</t>
  </si>
  <si>
    <t>[Final]</t>
  </si>
  <si>
    <t>Volume to Add (mL)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</si>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</sst>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0.000"/>
    <numFmt numFmtId="167" formatCode="0.00000"/>
  </numFmts>
  <fonts count="2" x14ac:knownFonts="1">
    <font>
      <sz val="11"/>
      <color theme="1"/>
      <name val="Calibri"/>
      <family val="2"/>
      <scheme val="minor"/>
    </font>
    <font>
      <b/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166" fontId="0" fillId="2" borderId="1" xfId="0" applyNumberFormat="1" applyFill="1" applyBorder="1"/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164" fontId="0" fillId="2" borderId="3" xfId="0" applyNumberFormat="1" applyFill="1" applyBorder="1"/>
    <xf numFmtId="165" fontId="0" fillId="2" borderId="3" xfId="0" applyNumberFormat="1" applyFill="1" applyBorder="1"/>
    <xf numFmtId="49" fontId="0" fillId="2" borderId="3" xfId="0" applyNumberFormat="1" applyFill="1" applyBorder="1" applyAlignment="1">
      <alignment horizontal="center"/>
    </xf>
    <xf numFmtId="0" fontId="0" fillId="0" borderId="2" xfId="0" applyBorder="1"/>
    <xf numFmtId="49" fontId="0" fillId="2" borderId="4" xfId="0" applyNumberFormat="1" applyFill="1" applyBorder="1" applyAlignment="1">
      <alignment horizontal="center"/>
    </xf>
    <xf numFmtId="166" fontId="0" fillId="2" borderId="5" xfId="0" applyNumberFormat="1" applyFill="1" applyBorder="1"/>
    <xf numFmtId="2" fontId="0" fillId="0" borderId="2" xfId="0" applyNumberFormat="1" applyBorder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56CA-CDE9-4D91-BD1B-9FAE833A6CBD}">
  <dimension ref="A1:G13"/>
  <sheetViews>
    <sheetView workbookViewId="0">
      <selection activeCell="D13" sqref="D13"/>
    </sheetView>
  </sheetViews>
  <sheetFormatPr defaultRowHeight="14.4" x14ac:dyDescent="0.3"/>
  <cols>
    <col min="1" max="1" width="24.5546875" bestFit="1" customWidth="1"/>
    <col min="3" max="3" width="9.33203125" bestFit="1" customWidth="1"/>
    <col min="5" max="5" width="18" customWidth="1"/>
  </cols>
  <sheetData>
    <row r="1" spans="1:7" ht="93.6" x14ac:dyDescent="0.3">
      <c r="A1" s="1" t="s">
        <v>0</v>
      </c>
      <c r="B1" s="2" t="s">
        <v>1</v>
      </c>
      <c r="C1" s="2" t="s">
        <v>2</v>
      </c>
      <c r="D1" s="2" t="s">
        <v>24</v>
      </c>
      <c r="E1" s="1" t="s">
        <v>3</v>
      </c>
      <c r="F1" s="1" t="s">
        <v>4</v>
      </c>
      <c r="G1" s="1" t="s">
        <v>5</v>
      </c>
    </row>
    <row r="2" spans="1:7" x14ac:dyDescent="0.3">
      <c r="A2" s="3" t="s">
        <v>6</v>
      </c>
      <c r="B2" s="4" t="s">
        <v>7</v>
      </c>
      <c r="C2" s="5">
        <f>(1*500)/12.5</f>
        <v>40</v>
      </c>
      <c r="D2" s="5">
        <f>(1*100)/12.5</f>
        <v>8</v>
      </c>
      <c r="E2" s="4" t="s">
        <v>8</v>
      </c>
      <c r="F2" s="6" t="s">
        <v>9</v>
      </c>
      <c r="G2" s="7">
        <v>1</v>
      </c>
    </row>
    <row r="3" spans="1:7" x14ac:dyDescent="0.3">
      <c r="A3" s="3" t="s">
        <v>10</v>
      </c>
      <c r="B3" s="5">
        <v>1</v>
      </c>
      <c r="C3" s="5">
        <f t="shared" ref="C3:C11" si="0">(E3*500)/B3</f>
        <v>2</v>
      </c>
      <c r="D3" s="12">
        <f t="shared" ref="D3:D11" si="1">(E3*100)/B3</f>
        <v>0.4</v>
      </c>
      <c r="E3" s="5">
        <v>4.0000000000000001E-3</v>
      </c>
      <c r="F3" s="6" t="s">
        <v>9</v>
      </c>
      <c r="G3" s="7">
        <v>2</v>
      </c>
    </row>
    <row r="4" spans="1:7" x14ac:dyDescent="0.3">
      <c r="A4" s="3" t="s">
        <v>23</v>
      </c>
      <c r="B4" s="8">
        <v>8.74</v>
      </c>
      <c r="C4" s="8">
        <f>(E4*500)/B4</f>
        <v>2.0022883295194509</v>
      </c>
      <c r="D4" s="12">
        <f t="shared" si="1"/>
        <v>0.4004576659038902</v>
      </c>
      <c r="E4" s="9">
        <v>3.5000000000000003E-2</v>
      </c>
      <c r="F4" s="6" t="s">
        <v>9</v>
      </c>
      <c r="G4" s="7">
        <v>2</v>
      </c>
    </row>
    <row r="5" spans="1:7" x14ac:dyDescent="0.3">
      <c r="A5" s="3" t="s">
        <v>11</v>
      </c>
      <c r="B5" s="5">
        <v>0.5</v>
      </c>
      <c r="C5" s="5">
        <f t="shared" si="0"/>
        <v>2</v>
      </c>
      <c r="D5" s="12">
        <f t="shared" si="1"/>
        <v>0.4</v>
      </c>
      <c r="E5" s="5">
        <v>2E-3</v>
      </c>
      <c r="F5" s="6" t="s">
        <v>9</v>
      </c>
      <c r="G5" s="7">
        <v>2</v>
      </c>
    </row>
    <row r="6" spans="1:7" x14ac:dyDescent="0.3">
      <c r="A6" s="3" t="s">
        <v>12</v>
      </c>
      <c r="B6" s="5">
        <v>292.2</v>
      </c>
      <c r="C6" s="5">
        <f t="shared" si="0"/>
        <v>17.100000000000001</v>
      </c>
      <c r="D6" s="5">
        <f t="shared" si="1"/>
        <v>3.4200000000000004</v>
      </c>
      <c r="E6" s="10">
        <v>9.9932400000000001</v>
      </c>
      <c r="F6" s="6" t="s">
        <v>13</v>
      </c>
      <c r="G6" s="7">
        <v>3</v>
      </c>
    </row>
    <row r="7" spans="1:7" x14ac:dyDescent="0.3">
      <c r="A7" s="3" t="s">
        <v>14</v>
      </c>
      <c r="B7" s="5">
        <v>100</v>
      </c>
      <c r="C7" s="5">
        <f t="shared" si="0"/>
        <v>5</v>
      </c>
      <c r="D7" s="12">
        <f t="shared" si="1"/>
        <v>1</v>
      </c>
      <c r="E7" s="5">
        <v>1</v>
      </c>
      <c r="F7" s="6" t="s">
        <v>13</v>
      </c>
      <c r="G7" s="7">
        <v>3</v>
      </c>
    </row>
    <row r="8" spans="1:7" x14ac:dyDescent="0.3">
      <c r="A8" s="3" t="s">
        <v>15</v>
      </c>
      <c r="B8" s="5">
        <v>250</v>
      </c>
      <c r="C8" s="5">
        <f t="shared" si="0"/>
        <v>2</v>
      </c>
      <c r="D8" s="12">
        <f t="shared" si="1"/>
        <v>0.4</v>
      </c>
      <c r="E8" s="5">
        <v>1</v>
      </c>
      <c r="F8" s="6" t="s">
        <v>13</v>
      </c>
      <c r="G8" s="7">
        <v>3</v>
      </c>
    </row>
    <row r="9" spans="1:7" x14ac:dyDescent="0.3">
      <c r="A9" s="3" t="s">
        <v>16</v>
      </c>
      <c r="B9" s="5">
        <v>400</v>
      </c>
      <c r="C9" s="5">
        <f t="shared" si="0"/>
        <v>5</v>
      </c>
      <c r="D9" s="12">
        <f t="shared" si="1"/>
        <v>1</v>
      </c>
      <c r="E9" s="5">
        <v>4</v>
      </c>
      <c r="F9" s="6" t="s">
        <v>13</v>
      </c>
      <c r="G9" s="6" t="s">
        <v>17</v>
      </c>
    </row>
    <row r="10" spans="1:7" x14ac:dyDescent="0.3">
      <c r="A10" s="3" t="s">
        <v>18</v>
      </c>
      <c r="B10" s="5">
        <v>0.5</v>
      </c>
      <c r="C10" s="5">
        <f t="shared" si="0"/>
        <v>2</v>
      </c>
      <c r="D10" s="12">
        <f t="shared" si="1"/>
        <v>0.4</v>
      </c>
      <c r="E10" s="5">
        <v>2E-3</v>
      </c>
      <c r="F10" s="6" t="s">
        <v>13</v>
      </c>
      <c r="G10" s="6" t="s">
        <v>17</v>
      </c>
    </row>
    <row r="11" spans="1:7" x14ac:dyDescent="0.3">
      <c r="A11" s="3" t="s">
        <v>19</v>
      </c>
      <c r="B11" s="5">
        <v>33.75</v>
      </c>
      <c r="C11" s="5">
        <f t="shared" si="0"/>
        <v>2</v>
      </c>
      <c r="D11" s="12">
        <f t="shared" si="1"/>
        <v>0.4</v>
      </c>
      <c r="E11" s="10">
        <v>0.13500000000000001</v>
      </c>
      <c r="F11" s="6" t="s">
        <v>13</v>
      </c>
      <c r="G11" s="6" t="s">
        <v>20</v>
      </c>
    </row>
    <row r="12" spans="1:7" x14ac:dyDescent="0.3">
      <c r="A12" s="3" t="s">
        <v>21</v>
      </c>
      <c r="B12" s="6" t="s">
        <v>22</v>
      </c>
      <c r="C12" s="11">
        <f>500-SUM(C2:C11)</f>
        <v>420.89771167048053</v>
      </c>
      <c r="D12" s="11">
        <f>100-SUM(D2:D11)</f>
        <v>84.179542334096112</v>
      </c>
      <c r="E12" s="6" t="s">
        <v>22</v>
      </c>
      <c r="F12" s="6" t="s">
        <v>22</v>
      </c>
      <c r="G12" s="6" t="s">
        <v>22</v>
      </c>
    </row>
    <row r="13" spans="1:7" x14ac:dyDescent="0.3">
      <c r="D13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1283-AD96-4C17-9C2C-91EB059CB9E7}">
  <dimension ref="A1:F12"/>
  <sheetViews>
    <sheetView workbookViewId="0">
      <selection activeCell="H9" sqref="H9"/>
    </sheetView>
  </sheetViews>
  <sheetFormatPr defaultRowHeight="14.4" x14ac:dyDescent="0.3"/>
  <cols>
    <col min="1" max="1" width="24.5546875" bestFit="1" customWidth="1"/>
    <col min="5" max="5" width="10.21875" bestFit="1" customWidth="1"/>
    <col min="6" max="6" width="10.77734375" customWidth="1"/>
  </cols>
  <sheetData>
    <row r="1" spans="1:6" ht="31.2" x14ac:dyDescent="0.3">
      <c r="A1" s="1" t="s">
        <v>0</v>
      </c>
      <c r="B1" s="1" t="s">
        <v>4</v>
      </c>
      <c r="C1" s="1" t="s">
        <v>5</v>
      </c>
      <c r="D1" s="2" t="s">
        <v>26</v>
      </c>
      <c r="E1" s="2" t="s">
        <v>27</v>
      </c>
      <c r="F1" s="2" t="s">
        <v>28</v>
      </c>
    </row>
    <row r="2" spans="1:6" x14ac:dyDescent="0.3">
      <c r="A2" s="3" t="s">
        <v>6</v>
      </c>
      <c r="B2" s="19" t="s">
        <v>9</v>
      </c>
      <c r="C2" s="7">
        <v>1</v>
      </c>
      <c r="D2" s="4" t="s">
        <v>7</v>
      </c>
      <c r="E2" s="13" t="s">
        <v>8</v>
      </c>
      <c r="F2" s="18">
        <v>12</v>
      </c>
    </row>
    <row r="3" spans="1:6" x14ac:dyDescent="0.3">
      <c r="A3" s="3" t="s">
        <v>10</v>
      </c>
      <c r="B3" s="19" t="s">
        <v>9</v>
      </c>
      <c r="C3" s="7">
        <v>2</v>
      </c>
      <c r="D3" s="5">
        <v>1</v>
      </c>
      <c r="E3" s="14">
        <v>4.0000000000000001E-3</v>
      </c>
      <c r="F3" s="18">
        <v>0.6</v>
      </c>
    </row>
    <row r="4" spans="1:6" x14ac:dyDescent="0.3">
      <c r="A4" s="3" t="s">
        <v>23</v>
      </c>
      <c r="B4" s="19" t="s">
        <v>9</v>
      </c>
      <c r="C4" s="7">
        <v>2</v>
      </c>
      <c r="D4" s="8">
        <v>8.74</v>
      </c>
      <c r="E4" s="15">
        <v>3.5000000000000003E-2</v>
      </c>
      <c r="F4" s="18">
        <v>0.6</v>
      </c>
    </row>
    <row r="5" spans="1:6" x14ac:dyDescent="0.3">
      <c r="A5" s="3" t="s">
        <v>11</v>
      </c>
      <c r="B5" s="19" t="s">
        <v>9</v>
      </c>
      <c r="C5" s="7">
        <v>2</v>
      </c>
      <c r="D5" s="5">
        <v>0.5</v>
      </c>
      <c r="E5" s="14">
        <v>2E-3</v>
      </c>
      <c r="F5" s="18">
        <v>0.6</v>
      </c>
    </row>
    <row r="6" spans="1:6" x14ac:dyDescent="0.3">
      <c r="A6" s="3" t="s">
        <v>12</v>
      </c>
      <c r="B6" s="19" t="s">
        <v>13</v>
      </c>
      <c r="C6" s="7">
        <v>3</v>
      </c>
      <c r="D6" s="5">
        <v>292.2</v>
      </c>
      <c r="E6" s="16">
        <v>9.9932400000000001</v>
      </c>
      <c r="F6" s="18">
        <v>5.13</v>
      </c>
    </row>
    <row r="7" spans="1:6" x14ac:dyDescent="0.3">
      <c r="A7" s="3" t="s">
        <v>14</v>
      </c>
      <c r="B7" s="19" t="s">
        <v>13</v>
      </c>
      <c r="C7" s="7">
        <v>3</v>
      </c>
      <c r="D7" s="5">
        <v>100</v>
      </c>
      <c r="E7" s="14">
        <v>1</v>
      </c>
      <c r="F7" s="18">
        <v>1.5</v>
      </c>
    </row>
    <row r="8" spans="1:6" x14ac:dyDescent="0.3">
      <c r="A8" s="3" t="s">
        <v>15</v>
      </c>
      <c r="B8" s="19" t="s">
        <v>13</v>
      </c>
      <c r="C8" s="7">
        <v>3</v>
      </c>
      <c r="D8" s="5">
        <v>250</v>
      </c>
      <c r="E8" s="14">
        <v>1</v>
      </c>
      <c r="F8" s="18">
        <v>0.6</v>
      </c>
    </row>
    <row r="9" spans="1:6" x14ac:dyDescent="0.3">
      <c r="A9" s="3" t="s">
        <v>16</v>
      </c>
      <c r="B9" s="19" t="s">
        <v>13</v>
      </c>
      <c r="C9" s="6" t="s">
        <v>17</v>
      </c>
      <c r="D9" s="5">
        <v>400</v>
      </c>
      <c r="E9" s="14">
        <v>4</v>
      </c>
      <c r="F9" s="18">
        <v>1.5</v>
      </c>
    </row>
    <row r="10" spans="1:6" x14ac:dyDescent="0.3">
      <c r="A10" s="3" t="s">
        <v>18</v>
      </c>
      <c r="B10" s="19" t="s">
        <v>13</v>
      </c>
      <c r="C10" s="6" t="s">
        <v>17</v>
      </c>
      <c r="D10" s="5">
        <v>0.5</v>
      </c>
      <c r="E10" s="14">
        <v>2E-3</v>
      </c>
      <c r="F10" s="18">
        <v>0.6</v>
      </c>
    </row>
    <row r="11" spans="1:6" x14ac:dyDescent="0.3">
      <c r="A11" s="3" t="s">
        <v>19</v>
      </c>
      <c r="B11" s="19" t="s">
        <v>13</v>
      </c>
      <c r="C11" s="6" t="s">
        <v>25</v>
      </c>
      <c r="D11" s="5">
        <v>33.75</v>
      </c>
      <c r="E11" s="16">
        <v>0.13500000000000001</v>
      </c>
      <c r="F11" s="18">
        <v>0.6</v>
      </c>
    </row>
    <row r="12" spans="1:6" x14ac:dyDescent="0.3">
      <c r="A12" s="3" t="s">
        <v>21</v>
      </c>
      <c r="B12" s="19" t="s">
        <v>22</v>
      </c>
      <c r="C12" s="6" t="s">
        <v>22</v>
      </c>
      <c r="D12" s="6" t="s">
        <v>22</v>
      </c>
      <c r="E12" s="17" t="s">
        <v>22</v>
      </c>
      <c r="F12" s="18">
        <f>150-SUM(F2:F11)</f>
        <v>126.27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7DF6-6C4E-4989-A62C-33A6026FF8E8}">
  <dimension ref="A1:G13"/>
  <sheetViews>
    <sheetView workbookViewId="0">
      <selection activeCell="G4" sqref="G4"/>
    </sheetView>
  </sheetViews>
  <sheetFormatPr defaultRowHeight="14.4" x14ac:dyDescent="0.3"/>
  <cols>
    <col min="1" max="1" width="24.5546875" bestFit="1" customWidth="1"/>
    <col min="5" max="5" width="10.21875" bestFit="1" customWidth="1"/>
    <col min="6" max="6" width="10.77734375" customWidth="1"/>
  </cols>
  <sheetData>
    <row r="1" spans="1:7" ht="31.2" x14ac:dyDescent="0.3">
      <c r="A1" s="1" t="s">
        <v>0</v>
      </c>
      <c r="B1" s="1" t="s">
        <v>4</v>
      </c>
      <c r="C1" s="1" t="s">
        <v>5</v>
      </c>
      <c r="D1" s="2" t="s">
        <v>26</v>
      </c>
      <c r="E1" s="2" t="s">
        <v>27</v>
      </c>
      <c r="F1" s="2" t="s">
        <v>28</v>
      </c>
    </row>
    <row r="2" spans="1:7" x14ac:dyDescent="0.3">
      <c r="A2" s="3" t="s">
        <v>6</v>
      </c>
      <c r="B2" s="19" t="s">
        <v>9</v>
      </c>
      <c r="C2" s="7">
        <v>1</v>
      </c>
      <c r="D2" s="4" t="s">
        <v>7</v>
      </c>
      <c r="E2" s="13" t="s">
        <v>8</v>
      </c>
      <c r="F2" s="18">
        <v>4</v>
      </c>
    </row>
    <row r="3" spans="1:7" x14ac:dyDescent="0.3">
      <c r="A3" s="3" t="s">
        <v>10</v>
      </c>
      <c r="B3" s="19" t="s">
        <v>9</v>
      </c>
      <c r="C3" s="7">
        <v>2</v>
      </c>
      <c r="D3" s="5">
        <v>1</v>
      </c>
      <c r="E3" s="14">
        <v>4.0000000000000001E-3</v>
      </c>
      <c r="F3" s="18">
        <v>0.2</v>
      </c>
    </row>
    <row r="4" spans="1:7" x14ac:dyDescent="0.3">
      <c r="A4" s="3" t="s">
        <v>23</v>
      </c>
      <c r="B4" s="19" t="s">
        <v>9</v>
      </c>
      <c r="C4" s="7">
        <v>2</v>
      </c>
      <c r="D4" s="8">
        <v>8.74</v>
      </c>
      <c r="E4" s="15">
        <v>3.5000000000000003E-2</v>
      </c>
      <c r="F4" s="18">
        <v>0.2</v>
      </c>
      <c r="G4" s="22"/>
    </row>
    <row r="5" spans="1:7" x14ac:dyDescent="0.3">
      <c r="A5" s="3" t="s">
        <v>11</v>
      </c>
      <c r="B5" s="19" t="s">
        <v>9</v>
      </c>
      <c r="C5" s="7">
        <v>2</v>
      </c>
      <c r="D5" s="5">
        <v>0.5</v>
      </c>
      <c r="E5" s="14">
        <v>2E-3</v>
      </c>
      <c r="F5" s="18">
        <v>0.2</v>
      </c>
    </row>
    <row r="6" spans="1:7" x14ac:dyDescent="0.3">
      <c r="A6" s="3" t="s">
        <v>12</v>
      </c>
      <c r="B6" s="19" t="s">
        <v>13</v>
      </c>
      <c r="C6" s="7">
        <v>3</v>
      </c>
      <c r="D6" s="5">
        <v>292.2</v>
      </c>
      <c r="E6" s="16">
        <v>9.9932400000000001</v>
      </c>
      <c r="F6" s="18">
        <v>1.7100000000000002</v>
      </c>
    </row>
    <row r="7" spans="1:7" x14ac:dyDescent="0.3">
      <c r="A7" s="3" t="s">
        <v>14</v>
      </c>
      <c r="B7" s="19" t="s">
        <v>13</v>
      </c>
      <c r="C7" s="7">
        <v>3</v>
      </c>
      <c r="D7" s="5">
        <v>100</v>
      </c>
      <c r="E7" s="14">
        <v>1</v>
      </c>
      <c r="F7" s="18">
        <v>0.5</v>
      </c>
    </row>
    <row r="8" spans="1:7" x14ac:dyDescent="0.3">
      <c r="A8" s="3" t="s">
        <v>15</v>
      </c>
      <c r="B8" s="19" t="s">
        <v>13</v>
      </c>
      <c r="C8" s="7">
        <v>3</v>
      </c>
      <c r="D8" s="5">
        <v>250</v>
      </c>
      <c r="E8" s="14">
        <v>1</v>
      </c>
      <c r="F8" s="18">
        <v>0.2</v>
      </c>
    </row>
    <row r="9" spans="1:7" x14ac:dyDescent="0.3">
      <c r="A9" s="3" t="s">
        <v>16</v>
      </c>
      <c r="B9" s="19" t="s">
        <v>13</v>
      </c>
      <c r="C9" s="6" t="s">
        <v>17</v>
      </c>
      <c r="D9" s="5">
        <v>400</v>
      </c>
      <c r="E9" s="14">
        <v>4</v>
      </c>
      <c r="F9" s="18">
        <v>0.5</v>
      </c>
    </row>
    <row r="10" spans="1:7" x14ac:dyDescent="0.3">
      <c r="A10" s="3" t="s">
        <v>18</v>
      </c>
      <c r="B10" s="19" t="s">
        <v>13</v>
      </c>
      <c r="C10" s="6" t="s">
        <v>17</v>
      </c>
      <c r="D10" s="5">
        <v>0.5</v>
      </c>
      <c r="E10" s="14">
        <v>2E-3</v>
      </c>
      <c r="F10" s="18">
        <v>0.2</v>
      </c>
    </row>
    <row r="11" spans="1:7" x14ac:dyDescent="0.3">
      <c r="A11" s="3" t="s">
        <v>19</v>
      </c>
      <c r="B11" s="19" t="s">
        <v>13</v>
      </c>
      <c r="C11" s="6" t="s">
        <v>25</v>
      </c>
      <c r="D11" s="5">
        <v>33.75</v>
      </c>
      <c r="E11" s="16">
        <v>0.13500000000000001</v>
      </c>
      <c r="F11" s="18">
        <v>0.2</v>
      </c>
    </row>
    <row r="12" spans="1:7" x14ac:dyDescent="0.3">
      <c r="A12" s="3" t="s">
        <v>21</v>
      </c>
      <c r="B12" s="19" t="s">
        <v>22</v>
      </c>
      <c r="C12" s="6" t="s">
        <v>22</v>
      </c>
      <c r="D12" s="6" t="s">
        <v>22</v>
      </c>
      <c r="E12" s="17" t="s">
        <v>22</v>
      </c>
      <c r="F12" s="21">
        <v>42.089771167048056</v>
      </c>
    </row>
    <row r="13" spans="1:7" x14ac:dyDescent="0.3">
      <c r="G13" t="s">
        <v>29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8D99-1D6A-4434-9FC7-2A98836EADD4}">
  <dimension ref="A1:F12"/>
  <sheetViews>
    <sheetView tabSelected="1" workbookViewId="0">
      <selection activeCell="F12" sqref="A1:F12"/>
    </sheetView>
  </sheetViews>
  <sheetFormatPr defaultRowHeight="14.4" x14ac:dyDescent="0.3"/>
  <cols>
    <col min="1" max="1" width="24.5546875" bestFit="1" customWidth="1"/>
    <col min="5" max="5" width="10.21875" bestFit="1" customWidth="1"/>
    <col min="6" max="6" width="10.77734375" customWidth="1"/>
  </cols>
  <sheetData>
    <row r="1" spans="1:6" ht="31.2" x14ac:dyDescent="0.3">
      <c r="A1" s="1" t="s">
        <v>0</v>
      </c>
      <c r="B1" s="1" t="s">
        <v>4</v>
      </c>
      <c r="C1" s="1" t="s">
        <v>5</v>
      </c>
      <c r="D1" s="2" t="s">
        <v>26</v>
      </c>
      <c r="E1" s="2" t="s">
        <v>27</v>
      </c>
      <c r="F1" s="2" t="s">
        <v>28</v>
      </c>
    </row>
    <row r="2" spans="1:6" x14ac:dyDescent="0.3">
      <c r="A2" s="3" t="s">
        <v>6</v>
      </c>
      <c r="B2" s="19" t="s">
        <v>9</v>
      </c>
      <c r="C2" s="7">
        <v>1</v>
      </c>
      <c r="D2" s="4" t="s">
        <v>7</v>
      </c>
      <c r="E2" s="13" t="s">
        <v>8</v>
      </c>
      <c r="F2" s="18">
        <v>4</v>
      </c>
    </row>
    <row r="3" spans="1:6" x14ac:dyDescent="0.3">
      <c r="A3" s="3" t="s">
        <v>10</v>
      </c>
      <c r="B3" s="19" t="s">
        <v>9</v>
      </c>
      <c r="C3" s="7">
        <v>2</v>
      </c>
      <c r="D3" s="5">
        <v>1</v>
      </c>
      <c r="E3" s="14">
        <v>4.0000000000000001E-3</v>
      </c>
      <c r="F3" s="18">
        <v>0.2</v>
      </c>
    </row>
    <row r="4" spans="1:6" x14ac:dyDescent="0.3">
      <c r="A4" s="3" t="s">
        <v>23</v>
      </c>
      <c r="B4" s="19" t="s">
        <v>9</v>
      </c>
      <c r="C4" s="7">
        <v>2</v>
      </c>
      <c r="D4" s="8">
        <v>8.74</v>
      </c>
      <c r="E4" s="15">
        <v>7.0000000000000007E-2</v>
      </c>
      <c r="F4" s="18">
        <v>0.4</v>
      </c>
    </row>
    <row r="5" spans="1:6" x14ac:dyDescent="0.3">
      <c r="A5" s="3" t="s">
        <v>11</v>
      </c>
      <c r="B5" s="19" t="s">
        <v>9</v>
      </c>
      <c r="C5" s="7">
        <v>2</v>
      </c>
      <c r="D5" s="5">
        <v>0.5</v>
      </c>
      <c r="E5" s="14">
        <v>2E-3</v>
      </c>
      <c r="F5" s="18">
        <v>0.2</v>
      </c>
    </row>
    <row r="6" spans="1:6" x14ac:dyDescent="0.3">
      <c r="A6" s="3" t="s">
        <v>12</v>
      </c>
      <c r="B6" s="19" t="s">
        <v>13</v>
      </c>
      <c r="C6" s="7">
        <v>3</v>
      </c>
      <c r="D6" s="5">
        <v>292.2</v>
      </c>
      <c r="E6" s="16">
        <v>9.9932400000000001</v>
      </c>
      <c r="F6" s="18">
        <v>1.7100000000000002</v>
      </c>
    </row>
    <row r="7" spans="1:6" x14ac:dyDescent="0.3">
      <c r="A7" s="3" t="s">
        <v>14</v>
      </c>
      <c r="B7" s="19" t="s">
        <v>13</v>
      </c>
      <c r="C7" s="7">
        <v>3</v>
      </c>
      <c r="D7" s="5">
        <v>100</v>
      </c>
      <c r="E7" s="14">
        <v>1</v>
      </c>
      <c r="F7" s="18">
        <v>0.5</v>
      </c>
    </row>
    <row r="8" spans="1:6" x14ac:dyDescent="0.3">
      <c r="A8" s="3" t="s">
        <v>15</v>
      </c>
      <c r="B8" s="19" t="s">
        <v>13</v>
      </c>
      <c r="C8" s="7">
        <v>3</v>
      </c>
      <c r="D8" s="5">
        <v>250</v>
      </c>
      <c r="E8" s="14">
        <v>1</v>
      </c>
      <c r="F8" s="18">
        <v>0.2</v>
      </c>
    </row>
    <row r="9" spans="1:6" x14ac:dyDescent="0.3">
      <c r="A9" s="3" t="s">
        <v>16</v>
      </c>
      <c r="B9" s="19" t="s">
        <v>13</v>
      </c>
      <c r="C9" s="6" t="s">
        <v>17</v>
      </c>
      <c r="D9" s="5">
        <v>400</v>
      </c>
      <c r="E9" s="14">
        <v>4</v>
      </c>
      <c r="F9" s="18">
        <v>0.5</v>
      </c>
    </row>
    <row r="10" spans="1:6" x14ac:dyDescent="0.3">
      <c r="A10" s="3" t="s">
        <v>18</v>
      </c>
      <c r="B10" s="19" t="s">
        <v>13</v>
      </c>
      <c r="C10" s="6" t="s">
        <v>17</v>
      </c>
      <c r="D10" s="5">
        <v>0.5</v>
      </c>
      <c r="E10" s="14">
        <v>2E-3</v>
      </c>
      <c r="F10" s="18">
        <v>0.2</v>
      </c>
    </row>
    <row r="11" spans="1:6" x14ac:dyDescent="0.3">
      <c r="A11" s="3" t="s">
        <v>19</v>
      </c>
      <c r="B11" s="19" t="s">
        <v>13</v>
      </c>
      <c r="C11" s="6" t="s">
        <v>25</v>
      </c>
      <c r="D11" s="5">
        <v>33.75</v>
      </c>
      <c r="E11" s="16">
        <v>0.13500000000000001</v>
      </c>
      <c r="F11" s="18">
        <v>0.2</v>
      </c>
    </row>
    <row r="12" spans="1:6" x14ac:dyDescent="0.3">
      <c r="A12" s="3" t="s">
        <v>21</v>
      </c>
      <c r="B12" s="19" t="s">
        <v>22</v>
      </c>
      <c r="C12" s="6" t="s">
        <v>22</v>
      </c>
      <c r="D12" s="6" t="s">
        <v>22</v>
      </c>
      <c r="E12" s="17" t="s">
        <v>22</v>
      </c>
      <c r="F12" s="21">
        <f>50-SUM(F2:F11)</f>
        <v>41.89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DB8D-B0C0-48FB-A226-FB26C6830FDC}">
  <dimension ref="A1:F12"/>
  <sheetViews>
    <sheetView topLeftCell="A2" workbookViewId="0">
      <selection activeCell="H2" sqref="H2"/>
    </sheetView>
  </sheetViews>
  <sheetFormatPr defaultRowHeight="14.4" x14ac:dyDescent="0.3"/>
  <cols>
    <col min="1" max="1" width="24.5546875" bestFit="1" customWidth="1"/>
    <col min="5" max="5" width="10.21875" bestFit="1" customWidth="1"/>
    <col min="6" max="6" width="10.77734375" customWidth="1"/>
  </cols>
  <sheetData>
    <row r="1" spans="1:6" ht="31.2" x14ac:dyDescent="0.3">
      <c r="A1" s="1" t="s">
        <v>0</v>
      </c>
      <c r="B1" s="1" t="s">
        <v>4</v>
      </c>
      <c r="C1" s="1" t="s">
        <v>5</v>
      </c>
      <c r="D1" s="2" t="s">
        <v>26</v>
      </c>
      <c r="E1" s="2" t="s">
        <v>27</v>
      </c>
      <c r="F1" s="2" t="s">
        <v>28</v>
      </c>
    </row>
    <row r="2" spans="1:6" x14ac:dyDescent="0.3">
      <c r="A2" s="3" t="s">
        <v>6</v>
      </c>
      <c r="B2" s="6" t="s">
        <v>9</v>
      </c>
      <c r="C2" s="7">
        <v>1</v>
      </c>
      <c r="D2" s="4" t="s">
        <v>7</v>
      </c>
      <c r="E2" s="4" t="s">
        <v>8</v>
      </c>
      <c r="F2" s="5">
        <v>2.8</v>
      </c>
    </row>
    <row r="3" spans="1:6" x14ac:dyDescent="0.3">
      <c r="A3" s="3" t="s">
        <v>10</v>
      </c>
      <c r="B3" s="6" t="s">
        <v>9</v>
      </c>
      <c r="C3" s="7">
        <v>2</v>
      </c>
      <c r="D3" s="5">
        <v>1</v>
      </c>
      <c r="E3" s="5">
        <v>4.0000000000000001E-3</v>
      </c>
      <c r="F3" s="5">
        <v>0.14000000000000001</v>
      </c>
    </row>
    <row r="4" spans="1:6" x14ac:dyDescent="0.3">
      <c r="A4" s="3" t="s">
        <v>23</v>
      </c>
      <c r="B4" s="6" t="s">
        <v>9</v>
      </c>
      <c r="C4" s="7">
        <v>2</v>
      </c>
      <c r="D4" s="8">
        <v>8.74</v>
      </c>
      <c r="E4" s="9">
        <v>3.5000000000000003E-2</v>
      </c>
      <c r="F4" s="5">
        <v>0.14000000000000001</v>
      </c>
    </row>
    <row r="5" spans="1:6" x14ac:dyDescent="0.3">
      <c r="A5" s="3" t="s">
        <v>11</v>
      </c>
      <c r="B5" s="6" t="s">
        <v>9</v>
      </c>
      <c r="C5" s="7">
        <v>2</v>
      </c>
      <c r="D5" s="5">
        <v>0.5</v>
      </c>
      <c r="E5" s="5">
        <v>2E-3</v>
      </c>
      <c r="F5" s="5">
        <v>0.14000000000000001</v>
      </c>
    </row>
    <row r="6" spans="1:6" x14ac:dyDescent="0.3">
      <c r="A6" s="3" t="s">
        <v>12</v>
      </c>
      <c r="B6" s="6" t="s">
        <v>13</v>
      </c>
      <c r="C6" s="7">
        <v>3</v>
      </c>
      <c r="D6" s="5">
        <v>292.2</v>
      </c>
      <c r="E6" s="10">
        <v>9.9932400000000001</v>
      </c>
      <c r="F6" s="5">
        <v>1.1970000000000001</v>
      </c>
    </row>
    <row r="7" spans="1:6" x14ac:dyDescent="0.3">
      <c r="A7" s="3" t="s">
        <v>14</v>
      </c>
      <c r="B7" s="6" t="s">
        <v>13</v>
      </c>
      <c r="C7" s="7">
        <v>3</v>
      </c>
      <c r="D7" s="5">
        <v>100</v>
      </c>
      <c r="E7" s="5">
        <v>1</v>
      </c>
      <c r="F7" s="5">
        <v>0.35</v>
      </c>
    </row>
    <row r="8" spans="1:6" x14ac:dyDescent="0.3">
      <c r="A8" s="3" t="s">
        <v>15</v>
      </c>
      <c r="B8" s="6" t="s">
        <v>13</v>
      </c>
      <c r="C8" s="7">
        <v>3</v>
      </c>
      <c r="D8" s="5">
        <v>250</v>
      </c>
      <c r="E8" s="5">
        <v>1</v>
      </c>
      <c r="F8" s="5">
        <v>0.14000000000000001</v>
      </c>
    </row>
    <row r="9" spans="1:6" x14ac:dyDescent="0.3">
      <c r="A9" s="3" t="s">
        <v>16</v>
      </c>
      <c r="B9" s="6" t="s">
        <v>13</v>
      </c>
      <c r="C9" s="6" t="s">
        <v>17</v>
      </c>
      <c r="D9" s="5">
        <v>400</v>
      </c>
      <c r="E9" s="5">
        <v>4</v>
      </c>
      <c r="F9" s="5">
        <v>0.35</v>
      </c>
    </row>
    <row r="10" spans="1:6" x14ac:dyDescent="0.3">
      <c r="A10" s="3" t="s">
        <v>18</v>
      </c>
      <c r="B10" s="6" t="s">
        <v>13</v>
      </c>
      <c r="C10" s="6" t="s">
        <v>17</v>
      </c>
      <c r="D10" s="5">
        <v>0.5</v>
      </c>
      <c r="E10" s="5">
        <v>0</v>
      </c>
      <c r="F10" s="5">
        <v>0</v>
      </c>
    </row>
    <row r="11" spans="1:6" x14ac:dyDescent="0.3">
      <c r="A11" s="3" t="s">
        <v>19</v>
      </c>
      <c r="B11" s="6" t="s">
        <v>13</v>
      </c>
      <c r="C11" s="6" t="s">
        <v>25</v>
      </c>
      <c r="D11" s="5">
        <v>33.75</v>
      </c>
      <c r="E11" s="10">
        <v>0.13500000000000001</v>
      </c>
      <c r="F11" s="5">
        <v>0.14000000000000001</v>
      </c>
    </row>
    <row r="12" spans="1:6" x14ac:dyDescent="0.3">
      <c r="A12" s="3" t="s">
        <v>21</v>
      </c>
      <c r="B12" s="6" t="s">
        <v>22</v>
      </c>
      <c r="C12" s="6" t="s">
        <v>22</v>
      </c>
      <c r="D12" s="6" t="s">
        <v>22</v>
      </c>
      <c r="E12" s="6" t="s">
        <v>22</v>
      </c>
      <c r="F12" s="11">
        <v>29.603000000000002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83C3-22B4-4F44-A39C-AF4F28DF625F}">
  <dimension ref="A1:F12"/>
  <sheetViews>
    <sheetView workbookViewId="0">
      <selection activeCell="H10" sqref="H10"/>
    </sheetView>
  </sheetViews>
  <sheetFormatPr defaultRowHeight="14.4" x14ac:dyDescent="0.3"/>
  <cols>
    <col min="1" max="1" width="24.5546875" bestFit="1" customWidth="1"/>
    <col min="5" max="5" width="10.21875" bestFit="1" customWidth="1"/>
    <col min="6" max="6" width="10.77734375" customWidth="1"/>
  </cols>
  <sheetData>
    <row r="1" spans="1:6" ht="31.2" x14ac:dyDescent="0.3">
      <c r="A1" s="1" t="s">
        <v>0</v>
      </c>
      <c r="B1" s="1" t="s">
        <v>4</v>
      </c>
      <c r="C1" s="1" t="s">
        <v>5</v>
      </c>
      <c r="D1" s="2" t="s">
        <v>26</v>
      </c>
      <c r="E1" s="2" t="s">
        <v>27</v>
      </c>
      <c r="F1" s="2" t="s">
        <v>28</v>
      </c>
    </row>
    <row r="2" spans="1:6" x14ac:dyDescent="0.3">
      <c r="A2" s="3" t="s">
        <v>6</v>
      </c>
      <c r="B2" s="6" t="s">
        <v>9</v>
      </c>
      <c r="C2" s="7">
        <v>1</v>
      </c>
      <c r="D2" s="4" t="s">
        <v>7</v>
      </c>
      <c r="E2" s="4" t="s">
        <v>8</v>
      </c>
      <c r="F2" s="5">
        <v>2.8</v>
      </c>
    </row>
    <row r="3" spans="1:6" x14ac:dyDescent="0.3">
      <c r="A3" s="3" t="s">
        <v>10</v>
      </c>
      <c r="B3" s="6" t="s">
        <v>9</v>
      </c>
      <c r="C3" s="7">
        <v>2</v>
      </c>
      <c r="D3" s="5">
        <v>1</v>
      </c>
      <c r="E3" s="5">
        <v>4.0000000000000001E-3</v>
      </c>
      <c r="F3" s="5">
        <v>0.14000000000000001</v>
      </c>
    </row>
    <row r="4" spans="1:6" x14ac:dyDescent="0.3">
      <c r="A4" s="3" t="s">
        <v>23</v>
      </c>
      <c r="B4" s="6" t="s">
        <v>9</v>
      </c>
      <c r="C4" s="7">
        <v>2</v>
      </c>
      <c r="D4" s="8">
        <v>8.74</v>
      </c>
      <c r="E4" s="9">
        <v>3.5000000000000003E-2</v>
      </c>
      <c r="F4" s="5">
        <v>0.14000000000000001</v>
      </c>
    </row>
    <row r="5" spans="1:6" x14ac:dyDescent="0.3">
      <c r="A5" s="3" t="s">
        <v>11</v>
      </c>
      <c r="B5" s="6" t="s">
        <v>9</v>
      </c>
      <c r="C5" s="7">
        <v>2</v>
      </c>
      <c r="D5" s="5">
        <v>0.5</v>
      </c>
      <c r="E5" s="5">
        <v>2E-3</v>
      </c>
      <c r="F5" s="5">
        <v>0.14000000000000001</v>
      </c>
    </row>
    <row r="6" spans="1:6" x14ac:dyDescent="0.3">
      <c r="A6" s="3" t="s">
        <v>12</v>
      </c>
      <c r="B6" s="6" t="s">
        <v>13</v>
      </c>
      <c r="C6" s="7">
        <v>3</v>
      </c>
      <c r="D6" s="5">
        <v>292.2</v>
      </c>
      <c r="E6" s="10">
        <v>9.9932400000000001</v>
      </c>
      <c r="F6" s="5">
        <v>1.1970000000000001</v>
      </c>
    </row>
    <row r="7" spans="1:6" x14ac:dyDescent="0.3">
      <c r="A7" s="3" t="s">
        <v>14</v>
      </c>
      <c r="B7" s="6" t="s">
        <v>13</v>
      </c>
      <c r="C7" s="7">
        <v>3</v>
      </c>
      <c r="D7" s="5">
        <v>100</v>
      </c>
      <c r="E7" s="5">
        <v>1</v>
      </c>
      <c r="F7" s="5">
        <v>0.35</v>
      </c>
    </row>
    <row r="8" spans="1:6" x14ac:dyDescent="0.3">
      <c r="A8" s="3" t="s">
        <v>15</v>
      </c>
      <c r="B8" s="6" t="s">
        <v>13</v>
      </c>
      <c r="C8" s="7">
        <v>3</v>
      </c>
      <c r="D8" s="5">
        <v>250</v>
      </c>
      <c r="E8" s="5">
        <v>1</v>
      </c>
      <c r="F8" s="5">
        <v>0.14000000000000001</v>
      </c>
    </row>
    <row r="9" spans="1:6" x14ac:dyDescent="0.3">
      <c r="A9" s="3" t="s">
        <v>16</v>
      </c>
      <c r="B9" s="6" t="s">
        <v>13</v>
      </c>
      <c r="C9" s="6" t="s">
        <v>17</v>
      </c>
      <c r="D9" s="5">
        <v>400</v>
      </c>
      <c r="E9" s="5">
        <v>4</v>
      </c>
      <c r="F9" s="5">
        <v>0.35</v>
      </c>
    </row>
    <row r="10" spans="1:6" x14ac:dyDescent="0.3">
      <c r="A10" s="3" t="s">
        <v>18</v>
      </c>
      <c r="B10" s="6" t="s">
        <v>13</v>
      </c>
      <c r="C10" s="6" t="s">
        <v>17</v>
      </c>
      <c r="D10" s="5">
        <v>0.5</v>
      </c>
      <c r="E10" s="5">
        <v>5.0000000000000001E-4</v>
      </c>
      <c r="F10" s="5">
        <v>3.5000000000000003E-2</v>
      </c>
    </row>
    <row r="11" spans="1:6" x14ac:dyDescent="0.3">
      <c r="A11" s="3" t="s">
        <v>19</v>
      </c>
      <c r="B11" s="6" t="s">
        <v>13</v>
      </c>
      <c r="C11" s="6" t="s">
        <v>25</v>
      </c>
      <c r="D11" s="5">
        <v>33.75</v>
      </c>
      <c r="E11" s="10">
        <v>0.13500000000000001</v>
      </c>
      <c r="F11" s="5">
        <v>0.14000000000000001</v>
      </c>
    </row>
    <row r="12" spans="1:6" x14ac:dyDescent="0.3">
      <c r="A12" s="3" t="s">
        <v>21</v>
      </c>
      <c r="B12" s="6" t="s">
        <v>22</v>
      </c>
      <c r="C12" s="6" t="s">
        <v>22</v>
      </c>
      <c r="D12" s="6" t="s">
        <v>22</v>
      </c>
      <c r="E12" s="6" t="s">
        <v>22</v>
      </c>
      <c r="F12" s="11">
        <v>29.568000000000001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BBDB-1E3A-4457-B1F9-40023D5D57E8}">
  <dimension ref="A1:F12"/>
  <sheetViews>
    <sheetView workbookViewId="0">
      <selection activeCell="H11" sqref="H11"/>
    </sheetView>
  </sheetViews>
  <sheetFormatPr defaultRowHeight="14.4" x14ac:dyDescent="0.3"/>
  <cols>
    <col min="1" max="1" width="24.5546875" bestFit="1" customWidth="1"/>
    <col min="5" max="5" width="10.21875" bestFit="1" customWidth="1"/>
    <col min="6" max="6" width="10.77734375" customWidth="1"/>
  </cols>
  <sheetData>
    <row r="1" spans="1:6" ht="31.2" x14ac:dyDescent="0.3">
      <c r="A1" s="1" t="s">
        <v>0</v>
      </c>
      <c r="B1" s="1" t="s">
        <v>4</v>
      </c>
      <c r="C1" s="1" t="s">
        <v>5</v>
      </c>
      <c r="D1" s="2" t="s">
        <v>26</v>
      </c>
      <c r="E1" s="2" t="s">
        <v>27</v>
      </c>
      <c r="F1" s="2" t="s">
        <v>28</v>
      </c>
    </row>
    <row r="2" spans="1:6" x14ac:dyDescent="0.3">
      <c r="A2" s="3" t="s">
        <v>6</v>
      </c>
      <c r="B2" s="6" t="s">
        <v>9</v>
      </c>
      <c r="C2" s="7">
        <v>1</v>
      </c>
      <c r="D2" s="4" t="s">
        <v>7</v>
      </c>
      <c r="E2" s="4" t="s">
        <v>8</v>
      </c>
      <c r="F2" s="5">
        <v>2.8</v>
      </c>
    </row>
    <row r="3" spans="1:6" x14ac:dyDescent="0.3">
      <c r="A3" s="3" t="s">
        <v>10</v>
      </c>
      <c r="B3" s="6" t="s">
        <v>9</v>
      </c>
      <c r="C3" s="7">
        <v>2</v>
      </c>
      <c r="D3" s="5">
        <v>1</v>
      </c>
      <c r="E3" s="5">
        <v>4.0000000000000001E-3</v>
      </c>
      <c r="F3" s="5">
        <v>0.14000000000000001</v>
      </c>
    </row>
    <row r="4" spans="1:6" x14ac:dyDescent="0.3">
      <c r="A4" s="3" t="s">
        <v>23</v>
      </c>
      <c r="B4" s="6" t="s">
        <v>9</v>
      </c>
      <c r="C4" s="7">
        <v>2</v>
      </c>
      <c r="D4" s="8">
        <v>8.74</v>
      </c>
      <c r="E4" s="9">
        <v>3.5000000000000003E-2</v>
      </c>
      <c r="F4" s="5">
        <v>0.14000000000000001</v>
      </c>
    </row>
    <row r="5" spans="1:6" x14ac:dyDescent="0.3">
      <c r="A5" s="3" t="s">
        <v>11</v>
      </c>
      <c r="B5" s="6" t="s">
        <v>9</v>
      </c>
      <c r="C5" s="7">
        <v>2</v>
      </c>
      <c r="D5" s="5">
        <v>0.5</v>
      </c>
      <c r="E5" s="5">
        <v>2E-3</v>
      </c>
      <c r="F5" s="5">
        <v>0.14000000000000001</v>
      </c>
    </row>
    <row r="6" spans="1:6" x14ac:dyDescent="0.3">
      <c r="A6" s="3" t="s">
        <v>12</v>
      </c>
      <c r="B6" s="6" t="s">
        <v>13</v>
      </c>
      <c r="C6" s="7">
        <v>3</v>
      </c>
      <c r="D6" s="5">
        <v>292.2</v>
      </c>
      <c r="E6" s="10">
        <v>9.9932400000000001</v>
      </c>
      <c r="F6" s="5">
        <v>1.1970000000000001</v>
      </c>
    </row>
    <row r="7" spans="1:6" x14ac:dyDescent="0.3">
      <c r="A7" s="3" t="s">
        <v>14</v>
      </c>
      <c r="B7" s="6" t="s">
        <v>13</v>
      </c>
      <c r="C7" s="7">
        <v>3</v>
      </c>
      <c r="D7" s="5">
        <v>100</v>
      </c>
      <c r="E7" s="5">
        <v>1</v>
      </c>
      <c r="F7" s="5">
        <v>0.35</v>
      </c>
    </row>
    <row r="8" spans="1:6" x14ac:dyDescent="0.3">
      <c r="A8" s="3" t="s">
        <v>15</v>
      </c>
      <c r="B8" s="6" t="s">
        <v>13</v>
      </c>
      <c r="C8" s="7">
        <v>3</v>
      </c>
      <c r="D8" s="5">
        <v>250</v>
      </c>
      <c r="E8" s="5">
        <v>1</v>
      </c>
      <c r="F8" s="5">
        <v>0.14000000000000001</v>
      </c>
    </row>
    <row r="9" spans="1:6" x14ac:dyDescent="0.3">
      <c r="A9" s="3" t="s">
        <v>16</v>
      </c>
      <c r="B9" s="6" t="s">
        <v>13</v>
      </c>
      <c r="C9" s="6" t="s">
        <v>17</v>
      </c>
      <c r="D9" s="5">
        <v>400</v>
      </c>
      <c r="E9" s="5">
        <v>4</v>
      </c>
      <c r="F9" s="5">
        <v>0.35</v>
      </c>
    </row>
    <row r="10" spans="1:6" x14ac:dyDescent="0.3">
      <c r="A10" s="3" t="s">
        <v>18</v>
      </c>
      <c r="B10" s="6" t="s">
        <v>13</v>
      </c>
      <c r="C10" s="6" t="s">
        <v>17</v>
      </c>
      <c r="D10" s="5">
        <v>0.5</v>
      </c>
      <c r="E10" s="5">
        <v>4.0000000000000001E-3</v>
      </c>
      <c r="F10" s="5">
        <v>0.28000000000000003</v>
      </c>
    </row>
    <row r="11" spans="1:6" x14ac:dyDescent="0.3">
      <c r="A11" s="3" t="s">
        <v>19</v>
      </c>
      <c r="B11" s="6" t="s">
        <v>13</v>
      </c>
      <c r="C11" s="6" t="s">
        <v>25</v>
      </c>
      <c r="D11" s="5">
        <v>33.75</v>
      </c>
      <c r="E11" s="10">
        <v>0.13500000000000001</v>
      </c>
      <c r="F11" s="5">
        <v>0.14000000000000001</v>
      </c>
    </row>
    <row r="12" spans="1:6" x14ac:dyDescent="0.3">
      <c r="A12" s="3" t="s">
        <v>21</v>
      </c>
      <c r="B12" s="6" t="s">
        <v>22</v>
      </c>
      <c r="C12" s="6" t="s">
        <v>22</v>
      </c>
      <c r="D12" s="6" t="s">
        <v>22</v>
      </c>
      <c r="E12" s="6" t="s">
        <v>22</v>
      </c>
      <c r="F12" s="11">
        <v>29.323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Standard</vt:lpstr>
      <vt:lpstr>150 mL</vt:lpstr>
      <vt:lpstr>50 mL</vt:lpstr>
      <vt:lpstr>Spermine</vt:lpstr>
      <vt:lpstr>No Iron</vt:lpstr>
      <vt:lpstr>Quarter Iron</vt:lpstr>
      <vt:lpstr>Double Iron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Sierra Schmidt</cp:lastModifiedBy>
  <cp:lastPrinted>2022-11-11T13:46:44Z</cp:lastPrinted>
  <dcterms:created xsi:type="dcterms:W3CDTF">2021-06-16T18:11:02Z</dcterms:created>
  <dcterms:modified xsi:type="dcterms:W3CDTF">2023-01-13T15:37:03Z</dcterms:modified>
</cp:coreProperties>
</file>