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5EA823A-AF58-8F4B-9D6E-84EC353C9B83}" xr6:coauthVersionLast="47" xr6:coauthVersionMax="47" xr10:uidLastSave="{00000000-0000-0000-0000-000000000000}"/>
  <bookViews>
    <workbookView xWindow="0" yWindow="500" windowWidth="25680" windowHeight="153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P12" i="1"/>
  <c r="O12" i="1"/>
  <c r="P11" i="1"/>
  <c r="O11" i="1"/>
  <c r="P10" i="1"/>
  <c r="O10" i="1"/>
  <c r="H7" i="1"/>
  <c r="K7" i="1"/>
  <c r="L7" i="1"/>
  <c r="H6" i="1"/>
  <c r="K6" i="1"/>
  <c r="L6" i="1"/>
  <c r="I39" i="1"/>
  <c r="J39" i="1"/>
  <c r="L39" i="1"/>
  <c r="I38" i="1"/>
  <c r="J38" i="1"/>
  <c r="L38" i="1"/>
  <c r="I37" i="1"/>
  <c r="J37" i="1"/>
  <c r="L37" i="1"/>
  <c r="I36" i="1"/>
  <c r="J36" i="1"/>
  <c r="L36" i="1"/>
  <c r="I35" i="1"/>
  <c r="J35" i="1"/>
  <c r="L35" i="1"/>
  <c r="I34" i="1"/>
  <c r="J34" i="1"/>
  <c r="L34" i="1"/>
  <c r="I33" i="1"/>
  <c r="J33" i="1"/>
  <c r="L33" i="1"/>
  <c r="I32" i="1"/>
  <c r="J32" i="1"/>
  <c r="L32" i="1"/>
  <c r="I31" i="1"/>
  <c r="J31" i="1"/>
  <c r="L31" i="1"/>
  <c r="I30" i="1"/>
  <c r="J30" i="1"/>
  <c r="L30" i="1"/>
  <c r="I29" i="1"/>
  <c r="J29" i="1"/>
  <c r="L29" i="1"/>
  <c r="I28" i="1"/>
  <c r="J28" i="1"/>
  <c r="L28" i="1"/>
  <c r="I27" i="1"/>
  <c r="J27" i="1"/>
  <c r="L27" i="1"/>
  <c r="I26" i="1"/>
  <c r="J26" i="1"/>
  <c r="L26" i="1"/>
  <c r="I25" i="1"/>
  <c r="J25" i="1"/>
  <c r="L25" i="1"/>
  <c r="I24" i="1"/>
  <c r="J24" i="1"/>
  <c r="L24" i="1"/>
  <c r="I23" i="1"/>
  <c r="J23" i="1"/>
  <c r="L23" i="1"/>
  <c r="I22" i="1"/>
  <c r="J22" i="1"/>
  <c r="L22" i="1"/>
  <c r="I21" i="1"/>
  <c r="J21" i="1"/>
  <c r="L21" i="1"/>
  <c r="I20" i="1"/>
  <c r="J20" i="1"/>
  <c r="L20" i="1"/>
  <c r="I19" i="1"/>
  <c r="J19" i="1"/>
  <c r="L19" i="1"/>
  <c r="I18" i="1"/>
  <c r="J18" i="1"/>
  <c r="L18" i="1"/>
  <c r="I9" i="1"/>
  <c r="J9" i="1"/>
  <c r="L9" i="1"/>
  <c r="I10" i="1"/>
  <c r="J10" i="1"/>
  <c r="L10" i="1"/>
  <c r="I11" i="1"/>
  <c r="J11" i="1"/>
  <c r="L11" i="1"/>
  <c r="I12" i="1"/>
  <c r="J12" i="1"/>
  <c r="L12" i="1"/>
  <c r="I13" i="1"/>
  <c r="J13" i="1"/>
  <c r="L13" i="1"/>
  <c r="I14" i="1"/>
  <c r="J14" i="1"/>
  <c r="L14" i="1"/>
  <c r="I15" i="1"/>
  <c r="J15" i="1"/>
  <c r="L15" i="1"/>
  <c r="I16" i="1"/>
  <c r="J16" i="1"/>
  <c r="L16" i="1"/>
  <c r="I17" i="1"/>
  <c r="J17" i="1"/>
  <c r="L17" i="1"/>
  <c r="I8" i="1"/>
  <c r="J8" i="1"/>
  <c r="L8" i="1"/>
</calcChain>
</file>

<file path=xl/sharedStrings.xml><?xml version="1.0" encoding="utf-8"?>
<sst xmlns="http://schemas.openxmlformats.org/spreadsheetml/2006/main" count="144" uniqueCount="84">
  <si>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</si>
  <si>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</si>
  <si>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</si>
  <si>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</si>
  <si>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</si>
  <si>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</si>
  <si>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</si>
  <si>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</si>
  <si>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</si>
  <si>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</si>
  <si>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</si>
  <si>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</si>
  <si>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</si>
  <si>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</si>
  <si>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</si>
  <si>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</si>
  <si>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</si>
  <si>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</si>
  <si>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</si>
  <si>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</si>
  <si>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</si>
  <si>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</si>
  <si>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</si>
  <si>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</si>
  <si>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</si>
  <si>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</si>
  <si>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</si>
  <si>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</si>
  <si>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</si>
  <si>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</si>
  <si>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</si>
  <si>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</si>
  <si>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</si>
  <si>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</si>
  <si>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</si>
  <si>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</si>
  <si>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Plasmid</t>
  </si>
  <si>
    <t>HT1</t>
  </si>
  <si>
    <t>HT2</t>
  </si>
  <si>
    <t>114-1</t>
  </si>
  <si>
    <t>115-1</t>
  </si>
  <si>
    <t>KROL326</t>
  </si>
  <si>
    <t>HT3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</si>
  <si>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</si>
  <si>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</si>
  <si>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</si>
  <si>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</si>
  <si>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</si>
  <si>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</si>
  <si>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</si>
  <si>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</si>
  <si>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</si>
  <si>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</si>
  <si>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</si>
  <si>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</si>
  <si>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</si>
  <si>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</si>
  <si>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</si>
  <si>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</si>
  <si>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</si>
  <si>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</si>
  <si>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</si>
  <si>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</si>
  <si>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</si>
  <si>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</si>
  <si>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</si>
  <si>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</si>
  <si>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</si>
  <si>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</si>
  <si>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</si>
  <si>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</si>
  <si>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</si>
  <si>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</si>
  <si>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</si>
  <si>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KROL177</t>
  </si>
  <si>
    <t>KROL178</t>
  </si>
  <si>
    <t>KROL179</t>
  </si>
  <si>
    <t>KROL180</t>
  </si>
  <si>
    <t>KROL181</t>
  </si>
  <si>
    <t>KROL182</t>
  </si>
  <si>
    <t>KROL253</t>
  </si>
  <si>
    <t>PCR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</si>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</sst>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0" xfId="0"/>
    <xf numFmtId="0" fontId="4" fillId="0" borderId="1" xfId="0" applyFont="1" applyBorder="1"/>
    <xf numFmtId="2" fontId="4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4"/>
  <sheetViews>
    <sheetView tabSelected="1" workbookViewId="0">
      <selection activeCell="Q18" sqref="Q1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6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6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6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6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6">
      <c r="A6" s="4" t="s">
        <v>37</v>
      </c>
      <c r="B6" s="4"/>
      <c r="C6" s="4" t="s">
        <v>36</v>
      </c>
      <c r="D6" s="23" t="s">
        <v>39</v>
      </c>
      <c r="E6" s="4" t="s">
        <v>41</v>
      </c>
      <c r="F6" s="4">
        <v>6400</v>
      </c>
      <c r="G6">
        <v>1591.5</v>
      </c>
      <c r="H6">
        <f>G6/10</f>
        <v>159.15</v>
      </c>
      <c r="I6" s="18"/>
      <c r="J6" s="18"/>
      <c r="K6" s="18">
        <f t="shared" ref="K6:K7" si="0">2*(200/H6)</f>
        <v>2.5133521834747095</v>
      </c>
      <c r="L6" s="18">
        <f t="shared" ref="L6:L7" si="1">12-K6-2.56</f>
        <v>6.9266478165252909</v>
      </c>
      <c r="M6" s="1"/>
      <c r="N6" s="1"/>
    </row>
    <row r="7" spans="1:16">
      <c r="A7" s="4" t="s">
        <v>38</v>
      </c>
      <c r="B7" s="4"/>
      <c r="C7" s="4" t="s">
        <v>36</v>
      </c>
      <c r="D7" s="23" t="s">
        <v>40</v>
      </c>
      <c r="E7" s="4" t="s">
        <v>41</v>
      </c>
      <c r="F7" s="4">
        <v>6400</v>
      </c>
      <c r="G7">
        <v>2218.6</v>
      </c>
      <c r="H7" s="28">
        <f>G7/10</f>
        <v>221.85999999999999</v>
      </c>
      <c r="I7" s="18"/>
      <c r="J7" s="18"/>
      <c r="K7" s="18">
        <f t="shared" si="0"/>
        <v>1.8029387902280718</v>
      </c>
      <c r="L7" s="18">
        <f t="shared" si="1"/>
        <v>7.637061209771927</v>
      </c>
      <c r="M7" s="1"/>
      <c r="N7" s="1"/>
    </row>
    <row r="8" spans="1:16">
      <c r="A8" s="4" t="s">
        <v>42</v>
      </c>
      <c r="B8" s="4"/>
      <c r="C8" s="4" t="s">
        <v>81</v>
      </c>
      <c r="D8" s="23">
        <v>128.19999999999999</v>
      </c>
      <c r="E8" s="29" t="s">
        <v>41</v>
      </c>
      <c r="F8" s="4">
        <v>5000</v>
      </c>
      <c r="H8" s="28">
        <v>54.8</v>
      </c>
      <c r="I8" s="18">
        <f>F8/100*2.5</f>
        <v>125</v>
      </c>
      <c r="J8" s="18">
        <f>I8/H8</f>
        <v>2.281021897810219</v>
      </c>
      <c r="K8" s="18"/>
      <c r="L8" s="18">
        <f>9.44-J8</f>
        <v>7.1589781021897805</v>
      </c>
      <c r="M8" s="1"/>
      <c r="N8" s="1"/>
    </row>
    <row r="9" spans="1:16">
      <c r="A9" s="4" t="s">
        <v>43</v>
      </c>
      <c r="B9" s="4"/>
      <c r="C9" s="29" t="s">
        <v>81</v>
      </c>
      <c r="D9" s="31">
        <v>128.19999999999999</v>
      </c>
      <c r="E9" s="29" t="s">
        <v>74</v>
      </c>
      <c r="F9" s="29">
        <v>5000</v>
      </c>
      <c r="H9" s="28">
        <v>54.8</v>
      </c>
      <c r="I9" s="30">
        <f t="shared" ref="I9:I17" si="2">F9/100*2.5</f>
        <v>125</v>
      </c>
      <c r="J9" s="30">
        <f t="shared" ref="J9:J17" si="3">I9/H9</f>
        <v>2.281021897810219</v>
      </c>
      <c r="K9" s="18"/>
      <c r="L9" s="30">
        <f t="shared" ref="L9:L17" si="4">9.44-J9</f>
        <v>7.1589781021897805</v>
      </c>
      <c r="M9" s="1"/>
      <c r="N9" s="1"/>
      <c r="O9" t="s">
        <v>82</v>
      </c>
      <c r="P9" t="s">
        <v>83</v>
      </c>
    </row>
    <row r="10" spans="1:16">
      <c r="A10" s="4" t="s">
        <v>44</v>
      </c>
      <c r="B10" s="4"/>
      <c r="C10" s="29" t="s">
        <v>81</v>
      </c>
      <c r="D10" s="31">
        <v>128.19999999999999</v>
      </c>
      <c r="E10" s="29" t="s">
        <v>75</v>
      </c>
      <c r="F10" s="29">
        <v>5000</v>
      </c>
      <c r="H10" s="28">
        <v>54.8</v>
      </c>
      <c r="I10" s="30">
        <f t="shared" si="2"/>
        <v>125</v>
      </c>
      <c r="J10" s="30">
        <f t="shared" si="3"/>
        <v>2.281021897810219</v>
      </c>
      <c r="K10" s="18"/>
      <c r="L10" s="30">
        <f t="shared" si="4"/>
        <v>7.1589781021897805</v>
      </c>
      <c r="M10" s="1"/>
      <c r="N10" s="31">
        <v>128.19999999999999</v>
      </c>
      <c r="O10">
        <f>J8*9</f>
        <v>20.529197080291972</v>
      </c>
      <c r="P10">
        <f>L8*9</f>
        <v>64.430802919708029</v>
      </c>
    </row>
    <row r="11" spans="1:16">
      <c r="A11" s="4" t="s">
        <v>45</v>
      </c>
      <c r="B11" s="4"/>
      <c r="C11" s="29" t="s">
        <v>81</v>
      </c>
      <c r="D11" s="31">
        <v>128.19999999999999</v>
      </c>
      <c r="E11" s="29" t="s">
        <v>76</v>
      </c>
      <c r="F11" s="29">
        <v>5000</v>
      </c>
      <c r="H11" s="28">
        <v>54.8</v>
      </c>
      <c r="I11" s="30">
        <f t="shared" si="2"/>
        <v>125</v>
      </c>
      <c r="J11" s="30">
        <f t="shared" si="3"/>
        <v>2.281021897810219</v>
      </c>
      <c r="K11" s="18"/>
      <c r="L11" s="30">
        <f t="shared" si="4"/>
        <v>7.1589781021897805</v>
      </c>
      <c r="M11" s="1"/>
      <c r="N11" s="31">
        <v>129.19999999999999</v>
      </c>
      <c r="O11">
        <f>J16*9</f>
        <v>17.07132018209408</v>
      </c>
      <c r="P11">
        <f>L16*9</f>
        <v>67.88867981790591</v>
      </c>
    </row>
    <row r="12" spans="1:16">
      <c r="A12" s="4" t="s">
        <v>46</v>
      </c>
      <c r="B12" s="4"/>
      <c r="C12" s="29" t="s">
        <v>81</v>
      </c>
      <c r="D12" s="31">
        <v>128.19999999999999</v>
      </c>
      <c r="E12" s="29" t="s">
        <v>77</v>
      </c>
      <c r="F12" s="29">
        <v>5000</v>
      </c>
      <c r="H12" s="28">
        <v>54.8</v>
      </c>
      <c r="I12" s="30">
        <f t="shared" si="2"/>
        <v>125</v>
      </c>
      <c r="J12" s="30">
        <f t="shared" si="3"/>
        <v>2.281021897810219</v>
      </c>
      <c r="K12" s="18"/>
      <c r="L12" s="30">
        <f t="shared" si="4"/>
        <v>7.1589781021897805</v>
      </c>
      <c r="M12" s="1"/>
      <c r="N12" s="31">
        <v>130.19999999999999</v>
      </c>
      <c r="O12">
        <f>J24*9</f>
        <v>18.75</v>
      </c>
      <c r="P12">
        <f>L24*9</f>
        <v>66.209999999999994</v>
      </c>
    </row>
    <row r="13" spans="1:16">
      <c r="A13" s="4" t="s">
        <v>47</v>
      </c>
      <c r="B13" s="4"/>
      <c r="C13" s="29" t="s">
        <v>81</v>
      </c>
      <c r="D13" s="31">
        <v>128.19999999999999</v>
      </c>
      <c r="E13" s="29" t="s">
        <v>78</v>
      </c>
      <c r="F13" s="29">
        <v>5000</v>
      </c>
      <c r="H13" s="28">
        <v>54.8</v>
      </c>
      <c r="I13" s="30">
        <f t="shared" si="2"/>
        <v>125</v>
      </c>
      <c r="J13" s="30">
        <f t="shared" si="3"/>
        <v>2.281021897810219</v>
      </c>
      <c r="K13" s="18"/>
      <c r="L13" s="30">
        <f t="shared" si="4"/>
        <v>7.1589781021897805</v>
      </c>
      <c r="M13" s="1"/>
      <c r="N13" s="31">
        <v>131.19999999999999</v>
      </c>
      <c r="O13">
        <f>J32*9</f>
        <v>22.865853658536583</v>
      </c>
      <c r="P13">
        <f>L32*9</f>
        <v>62.094146341463407</v>
      </c>
    </row>
    <row r="14" spans="1:16">
      <c r="A14" s="4" t="s">
        <v>48</v>
      </c>
      <c r="B14" s="4"/>
      <c r="C14" s="29" t="s">
        <v>81</v>
      </c>
      <c r="D14" s="31">
        <v>128.19999999999999</v>
      </c>
      <c r="E14" s="29" t="s">
        <v>79</v>
      </c>
      <c r="F14" s="29">
        <v>5000</v>
      </c>
      <c r="H14" s="28">
        <v>54.8</v>
      </c>
      <c r="I14" s="30">
        <f t="shared" si="2"/>
        <v>125</v>
      </c>
      <c r="J14" s="30">
        <f t="shared" si="3"/>
        <v>2.281021897810219</v>
      </c>
      <c r="K14" s="18"/>
      <c r="L14" s="30">
        <f t="shared" si="4"/>
        <v>7.1589781021897805</v>
      </c>
      <c r="M14" s="1"/>
      <c r="N14" s="1"/>
    </row>
    <row r="15" spans="1:16">
      <c r="A15" s="4" t="s">
        <v>49</v>
      </c>
      <c r="B15" s="4"/>
      <c r="C15" s="29" t="s">
        <v>81</v>
      </c>
      <c r="D15" s="31">
        <v>128.19999999999999</v>
      </c>
      <c r="E15" s="29" t="s">
        <v>80</v>
      </c>
      <c r="F15" s="29">
        <v>5000</v>
      </c>
      <c r="H15" s="28">
        <v>54.8</v>
      </c>
      <c r="I15" s="30">
        <f t="shared" si="2"/>
        <v>125</v>
      </c>
      <c r="J15" s="30">
        <f t="shared" si="3"/>
        <v>2.281021897810219</v>
      </c>
      <c r="K15" s="18"/>
      <c r="L15" s="30">
        <f t="shared" si="4"/>
        <v>7.1589781021897805</v>
      </c>
      <c r="M15" s="1"/>
      <c r="N15" s="1"/>
    </row>
    <row r="16" spans="1:16">
      <c r="A16" s="4" t="s">
        <v>50</v>
      </c>
      <c r="B16" s="4"/>
      <c r="C16" s="29" t="s">
        <v>81</v>
      </c>
      <c r="D16" s="23">
        <v>129.19999999999999</v>
      </c>
      <c r="E16" s="29" t="s">
        <v>41</v>
      </c>
      <c r="F16" s="29">
        <v>5000</v>
      </c>
      <c r="H16" s="28">
        <v>65.900000000000006</v>
      </c>
      <c r="I16" s="30">
        <f t="shared" si="2"/>
        <v>125</v>
      </c>
      <c r="J16" s="30">
        <f t="shared" si="3"/>
        <v>1.896813353566009</v>
      </c>
      <c r="K16" s="18"/>
      <c r="L16" s="30">
        <f t="shared" si="4"/>
        <v>7.5431866464339903</v>
      </c>
      <c r="M16" s="1"/>
      <c r="N16" s="1"/>
    </row>
    <row r="17" spans="1:14">
      <c r="A17" s="4" t="s">
        <v>51</v>
      </c>
      <c r="B17" s="4"/>
      <c r="C17" s="29" t="s">
        <v>81</v>
      </c>
      <c r="D17" s="31">
        <v>129.19999999999999</v>
      </c>
      <c r="E17" s="29" t="s">
        <v>74</v>
      </c>
      <c r="F17" s="29">
        <v>5000</v>
      </c>
      <c r="H17" s="28">
        <v>65.900000000000006</v>
      </c>
      <c r="I17" s="30">
        <f t="shared" si="2"/>
        <v>125</v>
      </c>
      <c r="J17" s="30">
        <f t="shared" si="3"/>
        <v>1.896813353566009</v>
      </c>
      <c r="K17" s="18"/>
      <c r="L17" s="30">
        <f t="shared" si="4"/>
        <v>7.5431866464339903</v>
      </c>
      <c r="M17" s="1"/>
      <c r="N17" s="1"/>
    </row>
    <row r="18" spans="1:14">
      <c r="A18" s="4" t="s">
        <v>52</v>
      </c>
      <c r="B18" s="4"/>
      <c r="C18" s="29" t="s">
        <v>81</v>
      </c>
      <c r="D18" s="31">
        <v>129.19999999999999</v>
      </c>
      <c r="E18" s="29" t="s">
        <v>75</v>
      </c>
      <c r="F18" s="29">
        <v>5000</v>
      </c>
      <c r="G18" s="28"/>
      <c r="H18" s="28">
        <v>65.900000000000006</v>
      </c>
      <c r="I18" s="30">
        <f>F18/100*2.5</f>
        <v>125</v>
      </c>
      <c r="J18" s="30">
        <f>I18/H18</f>
        <v>1.896813353566009</v>
      </c>
      <c r="K18" s="30"/>
      <c r="L18" s="30">
        <f>9.44-J18</f>
        <v>7.5431866464339903</v>
      </c>
      <c r="M18" s="1"/>
      <c r="N18" s="1"/>
    </row>
    <row r="19" spans="1:14">
      <c r="A19" s="4" t="s">
        <v>53</v>
      </c>
      <c r="B19" s="4"/>
      <c r="C19" s="29" t="s">
        <v>81</v>
      </c>
      <c r="D19" s="31">
        <v>129.19999999999999</v>
      </c>
      <c r="E19" s="29" t="s">
        <v>76</v>
      </c>
      <c r="F19" s="29">
        <v>5000</v>
      </c>
      <c r="G19" s="28"/>
      <c r="H19" s="28">
        <v>65.900000000000006</v>
      </c>
      <c r="I19" s="30">
        <f t="shared" ref="I19:I27" si="5">F19/100*2.5</f>
        <v>125</v>
      </c>
      <c r="J19" s="30">
        <f t="shared" ref="J19:J27" si="6">I19/H19</f>
        <v>1.896813353566009</v>
      </c>
      <c r="K19" s="30"/>
      <c r="L19" s="30">
        <f t="shared" ref="L19:L27" si="7">9.44-J19</f>
        <v>7.5431866464339903</v>
      </c>
      <c r="M19" s="1"/>
      <c r="N19" s="1"/>
    </row>
    <row r="20" spans="1:14">
      <c r="A20" s="4" t="s">
        <v>54</v>
      </c>
      <c r="B20" s="4"/>
      <c r="C20" s="29" t="s">
        <v>81</v>
      </c>
      <c r="D20" s="31">
        <v>129.19999999999999</v>
      </c>
      <c r="E20" s="29" t="s">
        <v>77</v>
      </c>
      <c r="F20" s="29">
        <v>5000</v>
      </c>
      <c r="G20" s="28"/>
      <c r="H20" s="28">
        <v>65.900000000000006</v>
      </c>
      <c r="I20" s="30">
        <f t="shared" si="5"/>
        <v>125</v>
      </c>
      <c r="J20" s="30">
        <f t="shared" si="6"/>
        <v>1.896813353566009</v>
      </c>
      <c r="K20" s="30"/>
      <c r="L20" s="30">
        <f t="shared" si="7"/>
        <v>7.5431866464339903</v>
      </c>
      <c r="M20" s="1"/>
      <c r="N20" s="1"/>
    </row>
    <row r="21" spans="1:14">
      <c r="A21" s="4" t="s">
        <v>55</v>
      </c>
      <c r="B21" s="4"/>
      <c r="C21" s="29" t="s">
        <v>81</v>
      </c>
      <c r="D21" s="31">
        <v>129.19999999999999</v>
      </c>
      <c r="E21" s="29" t="s">
        <v>78</v>
      </c>
      <c r="F21" s="29">
        <v>5000</v>
      </c>
      <c r="G21" s="28"/>
      <c r="H21" s="28">
        <v>65.900000000000006</v>
      </c>
      <c r="I21" s="30">
        <f t="shared" si="5"/>
        <v>125</v>
      </c>
      <c r="J21" s="30">
        <f t="shared" si="6"/>
        <v>1.896813353566009</v>
      </c>
      <c r="K21" s="30"/>
      <c r="L21" s="30">
        <f t="shared" si="7"/>
        <v>7.5431866464339903</v>
      </c>
      <c r="M21" s="1"/>
      <c r="N21" s="1"/>
    </row>
    <row r="22" spans="1:14">
      <c r="A22" s="4" t="s">
        <v>56</v>
      </c>
      <c r="B22" s="4"/>
      <c r="C22" s="29" t="s">
        <v>81</v>
      </c>
      <c r="D22" s="31">
        <v>129.19999999999999</v>
      </c>
      <c r="E22" s="29" t="s">
        <v>79</v>
      </c>
      <c r="F22" s="29">
        <v>5000</v>
      </c>
      <c r="G22" s="28"/>
      <c r="H22" s="28">
        <v>65.900000000000006</v>
      </c>
      <c r="I22" s="30">
        <f t="shared" si="5"/>
        <v>125</v>
      </c>
      <c r="J22" s="30">
        <f t="shared" si="6"/>
        <v>1.896813353566009</v>
      </c>
      <c r="K22" s="30"/>
      <c r="L22" s="30">
        <f t="shared" si="7"/>
        <v>7.5431866464339903</v>
      </c>
      <c r="M22" s="1"/>
      <c r="N22" s="1"/>
    </row>
    <row r="23" spans="1:14">
      <c r="A23" s="4" t="s">
        <v>57</v>
      </c>
      <c r="B23" s="4"/>
      <c r="C23" s="29" t="s">
        <v>81</v>
      </c>
      <c r="D23" s="31">
        <v>129.19999999999999</v>
      </c>
      <c r="E23" s="29" t="s">
        <v>80</v>
      </c>
      <c r="F23" s="29">
        <v>5000</v>
      </c>
      <c r="G23" s="28"/>
      <c r="H23" s="28">
        <v>65.900000000000006</v>
      </c>
      <c r="I23" s="30">
        <f t="shared" si="5"/>
        <v>125</v>
      </c>
      <c r="J23" s="30">
        <f t="shared" si="6"/>
        <v>1.896813353566009</v>
      </c>
      <c r="K23" s="30"/>
      <c r="L23" s="30">
        <f t="shared" si="7"/>
        <v>7.5431866464339903</v>
      </c>
      <c r="M23" s="1"/>
      <c r="N23" s="1"/>
    </row>
    <row r="24" spans="1:14">
      <c r="A24" s="4" t="s">
        <v>58</v>
      </c>
      <c r="B24" s="4"/>
      <c r="C24" s="29" t="s">
        <v>81</v>
      </c>
      <c r="D24" s="31">
        <v>130.19999999999999</v>
      </c>
      <c r="E24" s="29" t="s">
        <v>41</v>
      </c>
      <c r="F24" s="29">
        <v>5000</v>
      </c>
      <c r="G24" s="28"/>
      <c r="H24" s="28">
        <v>60</v>
      </c>
      <c r="I24" s="30">
        <f t="shared" si="5"/>
        <v>125</v>
      </c>
      <c r="J24" s="30">
        <f t="shared" si="6"/>
        <v>2.0833333333333335</v>
      </c>
      <c r="K24" s="30"/>
      <c r="L24" s="30">
        <f t="shared" si="7"/>
        <v>7.3566666666666656</v>
      </c>
      <c r="M24" s="1"/>
      <c r="N24" s="1"/>
    </row>
    <row r="25" spans="1:14">
      <c r="A25" s="4" t="s">
        <v>59</v>
      </c>
      <c r="B25" s="4"/>
      <c r="C25" s="29" t="s">
        <v>81</v>
      </c>
      <c r="D25" s="31">
        <v>130.19999999999999</v>
      </c>
      <c r="E25" s="29" t="s">
        <v>74</v>
      </c>
      <c r="F25" s="29">
        <v>5000</v>
      </c>
      <c r="G25" s="28"/>
      <c r="H25" s="28">
        <v>60</v>
      </c>
      <c r="I25" s="30">
        <f t="shared" si="5"/>
        <v>125</v>
      </c>
      <c r="J25" s="30">
        <f t="shared" si="6"/>
        <v>2.0833333333333335</v>
      </c>
      <c r="K25" s="30"/>
      <c r="L25" s="30">
        <f t="shared" si="7"/>
        <v>7.3566666666666656</v>
      </c>
      <c r="M25" s="1"/>
      <c r="N25" s="1"/>
    </row>
    <row r="26" spans="1:14">
      <c r="A26" s="4" t="s">
        <v>60</v>
      </c>
      <c r="B26" s="4"/>
      <c r="C26" s="29" t="s">
        <v>81</v>
      </c>
      <c r="D26" s="31">
        <v>130.19999999999999</v>
      </c>
      <c r="E26" s="29" t="s">
        <v>75</v>
      </c>
      <c r="F26" s="29">
        <v>5000</v>
      </c>
      <c r="G26" s="28"/>
      <c r="H26" s="28">
        <v>60</v>
      </c>
      <c r="I26" s="30">
        <f t="shared" si="5"/>
        <v>125</v>
      </c>
      <c r="J26" s="30">
        <f t="shared" si="6"/>
        <v>2.0833333333333335</v>
      </c>
      <c r="K26" s="30"/>
      <c r="L26" s="30">
        <f t="shared" si="7"/>
        <v>7.3566666666666656</v>
      </c>
      <c r="M26" s="1"/>
      <c r="N26" s="1"/>
    </row>
    <row r="27" spans="1:14">
      <c r="A27" s="4" t="s">
        <v>61</v>
      </c>
      <c r="B27" s="4"/>
      <c r="C27" s="29" t="s">
        <v>81</v>
      </c>
      <c r="D27" s="31">
        <v>130.19999999999999</v>
      </c>
      <c r="E27" s="29" t="s">
        <v>76</v>
      </c>
      <c r="F27" s="29">
        <v>5000</v>
      </c>
      <c r="G27" s="28"/>
      <c r="H27" s="28">
        <v>60</v>
      </c>
      <c r="I27" s="30">
        <f t="shared" si="5"/>
        <v>125</v>
      </c>
      <c r="J27" s="30">
        <f t="shared" si="6"/>
        <v>2.0833333333333335</v>
      </c>
      <c r="K27" s="30"/>
      <c r="L27" s="30">
        <f t="shared" si="7"/>
        <v>7.3566666666666656</v>
      </c>
      <c r="M27" s="1"/>
      <c r="N27" s="1"/>
    </row>
    <row r="28" spans="1:14">
      <c r="A28" s="4" t="s">
        <v>62</v>
      </c>
      <c r="B28" s="4"/>
      <c r="C28" s="29" t="s">
        <v>81</v>
      </c>
      <c r="D28" s="31">
        <v>130.19999999999999</v>
      </c>
      <c r="E28" s="29" t="s">
        <v>77</v>
      </c>
      <c r="F28" s="29">
        <v>5000</v>
      </c>
      <c r="G28" s="28"/>
      <c r="H28" s="28">
        <v>60</v>
      </c>
      <c r="I28" s="30">
        <f>F28/100*2.5</f>
        <v>125</v>
      </c>
      <c r="J28" s="30">
        <f>I28/H28</f>
        <v>2.0833333333333335</v>
      </c>
      <c r="K28" s="30"/>
      <c r="L28" s="30">
        <f>9.44-J28</f>
        <v>7.3566666666666656</v>
      </c>
      <c r="M28" s="1"/>
      <c r="N28" s="1"/>
    </row>
    <row r="29" spans="1:14">
      <c r="A29" s="4" t="s">
        <v>63</v>
      </c>
      <c r="B29" s="4"/>
      <c r="C29" s="29" t="s">
        <v>81</v>
      </c>
      <c r="D29" s="31">
        <v>130.19999999999999</v>
      </c>
      <c r="E29" s="29" t="s">
        <v>78</v>
      </c>
      <c r="F29" s="29">
        <v>5000</v>
      </c>
      <c r="G29" s="28"/>
      <c r="H29" s="28">
        <v>60</v>
      </c>
      <c r="I29" s="30">
        <f t="shared" ref="I29:I37" si="8">F29/100*2.5</f>
        <v>125</v>
      </c>
      <c r="J29" s="30">
        <f t="shared" ref="J29:J37" si="9">I29/H29</f>
        <v>2.0833333333333335</v>
      </c>
      <c r="K29" s="30"/>
      <c r="L29" s="30">
        <f t="shared" ref="L29:L37" si="10">9.44-J29</f>
        <v>7.3566666666666656</v>
      </c>
      <c r="M29" s="1"/>
      <c r="N29" s="1"/>
    </row>
    <row r="30" spans="1:14">
      <c r="A30" s="4" t="s">
        <v>64</v>
      </c>
      <c r="B30" s="4"/>
      <c r="C30" s="29" t="s">
        <v>81</v>
      </c>
      <c r="D30" s="31">
        <v>130.19999999999999</v>
      </c>
      <c r="E30" s="29" t="s">
        <v>79</v>
      </c>
      <c r="F30" s="29">
        <v>5000</v>
      </c>
      <c r="G30" s="28"/>
      <c r="H30" s="28">
        <v>60</v>
      </c>
      <c r="I30" s="30">
        <f t="shared" si="8"/>
        <v>125</v>
      </c>
      <c r="J30" s="30">
        <f t="shared" si="9"/>
        <v>2.0833333333333335</v>
      </c>
      <c r="K30" s="30"/>
      <c r="L30" s="30">
        <f t="shared" si="10"/>
        <v>7.3566666666666656</v>
      </c>
      <c r="M30" s="1"/>
      <c r="N30" s="1"/>
    </row>
    <row r="31" spans="1:14">
      <c r="A31" s="4" t="s">
        <v>65</v>
      </c>
      <c r="B31" s="4"/>
      <c r="C31" s="29" t="s">
        <v>81</v>
      </c>
      <c r="D31" s="31">
        <v>130.19999999999999</v>
      </c>
      <c r="E31" s="29" t="s">
        <v>80</v>
      </c>
      <c r="F31" s="29">
        <v>5000</v>
      </c>
      <c r="G31" s="28"/>
      <c r="H31" s="28">
        <v>60</v>
      </c>
      <c r="I31" s="30">
        <f t="shared" si="8"/>
        <v>125</v>
      </c>
      <c r="J31" s="30">
        <f t="shared" si="9"/>
        <v>2.0833333333333335</v>
      </c>
      <c r="K31" s="30"/>
      <c r="L31" s="30">
        <f t="shared" si="10"/>
        <v>7.3566666666666656</v>
      </c>
      <c r="M31" s="1"/>
      <c r="N31" s="1"/>
    </row>
    <row r="32" spans="1:14">
      <c r="A32" s="4" t="s">
        <v>66</v>
      </c>
      <c r="B32" s="4"/>
      <c r="C32" s="29" t="s">
        <v>81</v>
      </c>
      <c r="D32" s="31">
        <v>131.19999999999999</v>
      </c>
      <c r="E32" s="29" t="s">
        <v>41</v>
      </c>
      <c r="F32" s="29">
        <v>5000</v>
      </c>
      <c r="G32" s="28"/>
      <c r="H32" s="28">
        <v>49.2</v>
      </c>
      <c r="I32" s="30">
        <f t="shared" si="8"/>
        <v>125</v>
      </c>
      <c r="J32" s="30">
        <f t="shared" si="9"/>
        <v>2.5406504065040649</v>
      </c>
      <c r="K32" s="30"/>
      <c r="L32" s="30">
        <f t="shared" si="10"/>
        <v>6.8993495934959341</v>
      </c>
      <c r="M32" s="1"/>
      <c r="N32" s="1"/>
    </row>
    <row r="33" spans="1:14">
      <c r="A33" s="4" t="s">
        <v>67</v>
      </c>
      <c r="B33" s="4"/>
      <c r="C33" s="29" t="s">
        <v>81</v>
      </c>
      <c r="D33" s="31">
        <v>131.19999999999999</v>
      </c>
      <c r="E33" s="29" t="s">
        <v>74</v>
      </c>
      <c r="F33" s="29">
        <v>5000</v>
      </c>
      <c r="G33" s="28"/>
      <c r="H33" s="28">
        <v>49.2</v>
      </c>
      <c r="I33" s="30">
        <f t="shared" si="8"/>
        <v>125</v>
      </c>
      <c r="J33" s="30">
        <f t="shared" si="9"/>
        <v>2.5406504065040649</v>
      </c>
      <c r="K33" s="30"/>
      <c r="L33" s="30">
        <f t="shared" si="10"/>
        <v>6.8993495934959341</v>
      </c>
      <c r="M33" s="1"/>
      <c r="N33" s="1"/>
    </row>
    <row r="34" spans="1:14">
      <c r="A34" s="4" t="s">
        <v>68</v>
      </c>
      <c r="B34" s="4"/>
      <c r="C34" s="29" t="s">
        <v>81</v>
      </c>
      <c r="D34" s="31">
        <v>131.19999999999999</v>
      </c>
      <c r="E34" s="29" t="s">
        <v>75</v>
      </c>
      <c r="F34" s="29">
        <v>5000</v>
      </c>
      <c r="G34" s="28"/>
      <c r="H34" s="28">
        <v>49.2</v>
      </c>
      <c r="I34" s="30">
        <f t="shared" si="8"/>
        <v>125</v>
      </c>
      <c r="J34" s="30">
        <f t="shared" si="9"/>
        <v>2.5406504065040649</v>
      </c>
      <c r="K34" s="30"/>
      <c r="L34" s="30">
        <f t="shared" si="10"/>
        <v>6.8993495934959341</v>
      </c>
      <c r="M34" s="1"/>
      <c r="N34" s="1"/>
    </row>
    <row r="35" spans="1:14">
      <c r="A35" s="4" t="s">
        <v>69</v>
      </c>
      <c r="B35" s="4"/>
      <c r="C35" s="29" t="s">
        <v>81</v>
      </c>
      <c r="D35" s="31">
        <v>131.19999999999999</v>
      </c>
      <c r="E35" s="29" t="s">
        <v>76</v>
      </c>
      <c r="F35" s="29">
        <v>5000</v>
      </c>
      <c r="G35" s="28"/>
      <c r="H35" s="28">
        <v>49.2</v>
      </c>
      <c r="I35" s="30">
        <f t="shared" si="8"/>
        <v>125</v>
      </c>
      <c r="J35" s="30">
        <f t="shared" si="9"/>
        <v>2.5406504065040649</v>
      </c>
      <c r="K35" s="30"/>
      <c r="L35" s="30">
        <f t="shared" si="10"/>
        <v>6.8993495934959341</v>
      </c>
      <c r="M35" s="1"/>
      <c r="N35" s="1"/>
    </row>
    <row r="36" spans="1:14">
      <c r="A36" s="4" t="s">
        <v>70</v>
      </c>
      <c r="B36" s="4"/>
      <c r="C36" s="29" t="s">
        <v>81</v>
      </c>
      <c r="D36" s="31">
        <v>131.19999999999999</v>
      </c>
      <c r="E36" s="29" t="s">
        <v>77</v>
      </c>
      <c r="F36" s="29">
        <v>5000</v>
      </c>
      <c r="G36" s="28"/>
      <c r="H36" s="28">
        <v>49.2</v>
      </c>
      <c r="I36" s="30">
        <f t="shared" si="8"/>
        <v>125</v>
      </c>
      <c r="J36" s="30">
        <f t="shared" si="9"/>
        <v>2.5406504065040649</v>
      </c>
      <c r="K36" s="30"/>
      <c r="L36" s="30">
        <f t="shared" si="10"/>
        <v>6.8993495934959341</v>
      </c>
      <c r="M36" s="1"/>
      <c r="N36" s="1"/>
    </row>
    <row r="37" spans="1:14">
      <c r="A37" s="4" t="s">
        <v>71</v>
      </c>
      <c r="B37" s="4"/>
      <c r="C37" s="29" t="s">
        <v>81</v>
      </c>
      <c r="D37" s="31">
        <v>131.19999999999999</v>
      </c>
      <c r="E37" s="29" t="s">
        <v>78</v>
      </c>
      <c r="F37" s="29">
        <v>5000</v>
      </c>
      <c r="G37" s="28"/>
      <c r="H37" s="28">
        <v>49.2</v>
      </c>
      <c r="I37" s="30">
        <f t="shared" si="8"/>
        <v>125</v>
      </c>
      <c r="J37" s="30">
        <f t="shared" si="9"/>
        <v>2.5406504065040649</v>
      </c>
      <c r="K37" s="30"/>
      <c r="L37" s="30">
        <f t="shared" si="10"/>
        <v>6.8993495934959341</v>
      </c>
      <c r="M37" s="1"/>
      <c r="N37" s="1"/>
    </row>
    <row r="38" spans="1:14">
      <c r="A38" s="4" t="s">
        <v>72</v>
      </c>
      <c r="B38" s="4"/>
      <c r="C38" s="29" t="s">
        <v>81</v>
      </c>
      <c r="D38" s="31">
        <v>131.19999999999999</v>
      </c>
      <c r="E38" s="29" t="s">
        <v>79</v>
      </c>
      <c r="F38" s="29">
        <v>5000</v>
      </c>
      <c r="G38" s="28"/>
      <c r="H38" s="28">
        <v>49.2</v>
      </c>
      <c r="I38" s="30">
        <f t="shared" ref="I38:I39" si="11">F38/100*2.5</f>
        <v>125</v>
      </c>
      <c r="J38" s="30">
        <f t="shared" ref="J38:J39" si="12">I38/H38</f>
        <v>2.5406504065040649</v>
      </c>
      <c r="K38" s="30"/>
      <c r="L38" s="30">
        <f t="shared" ref="L38:L39" si="13">9.44-J38</f>
        <v>6.8993495934959341</v>
      </c>
      <c r="M38" s="1"/>
      <c r="N38" s="1"/>
    </row>
    <row r="39" spans="1:14">
      <c r="A39" s="4" t="s">
        <v>73</v>
      </c>
      <c r="B39" s="4"/>
      <c r="C39" s="29" t="s">
        <v>81</v>
      </c>
      <c r="D39" s="31">
        <v>131.19999999999999</v>
      </c>
      <c r="E39" s="29" t="s">
        <v>80</v>
      </c>
      <c r="F39" s="29">
        <v>5000</v>
      </c>
      <c r="G39" s="28"/>
      <c r="H39" s="28">
        <v>49.2</v>
      </c>
      <c r="I39" s="30">
        <f t="shared" si="11"/>
        <v>125</v>
      </c>
      <c r="J39" s="30">
        <f t="shared" si="12"/>
        <v>2.5406504065040649</v>
      </c>
      <c r="K39" s="30"/>
      <c r="L39" s="30">
        <f t="shared" si="13"/>
        <v>6.8993495934959341</v>
      </c>
      <c r="M39" s="1"/>
      <c r="N39" s="1"/>
    </row>
    <row r="40" spans="1:14">
      <c r="A40" s="4"/>
      <c r="B40" s="4"/>
      <c r="C40" s="29"/>
      <c r="D40" s="23"/>
      <c r="E40" s="4"/>
      <c r="F40" s="4"/>
      <c r="I40" s="18"/>
      <c r="J40" s="18"/>
      <c r="K40" s="18"/>
      <c r="L40" s="18"/>
      <c r="M40" s="1"/>
      <c r="N40" s="1"/>
    </row>
    <row r="41" spans="1:14">
      <c r="A41" s="4"/>
      <c r="B41" s="4"/>
      <c r="C41" s="29"/>
      <c r="D41" s="23"/>
      <c r="E41" s="4"/>
      <c r="F41" s="4"/>
      <c r="I41" s="18"/>
      <c r="J41" s="18"/>
      <c r="K41" s="18"/>
      <c r="L41" s="18"/>
      <c r="M41" s="1"/>
      <c r="N41" s="1"/>
    </row>
    <row r="42" spans="1:14">
      <c r="A42" s="4"/>
      <c r="B42" s="4"/>
      <c r="C42" s="29"/>
      <c r="D42" s="23"/>
      <c r="E42" s="4"/>
      <c r="F42" s="4"/>
      <c r="I42" s="18"/>
      <c r="J42" s="18"/>
      <c r="K42" s="18"/>
      <c r="L42" s="18"/>
      <c r="M42" s="1"/>
      <c r="N42" s="1"/>
    </row>
    <row r="43" spans="1:14">
      <c r="A43" s="32" t="s">
        <v>31</v>
      </c>
      <c r="B43" s="32"/>
      <c r="C43" s="32"/>
      <c r="D43" s="24"/>
      <c r="F43" s="5"/>
      <c r="G43" s="5"/>
      <c r="H43" s="5"/>
      <c r="I43" s="5"/>
      <c r="J43" s="5"/>
      <c r="K43" s="5"/>
      <c r="L43" s="5"/>
      <c r="M43" s="1"/>
      <c r="N43" s="1"/>
    </row>
    <row r="44" spans="1:14">
      <c r="A44" s="6"/>
      <c r="B44" s="5"/>
      <c r="C44" s="5"/>
      <c r="D44" s="24"/>
      <c r="E44" s="5"/>
      <c r="F44" s="5"/>
      <c r="G44" s="5"/>
      <c r="H44" s="5"/>
      <c r="I44" s="5"/>
      <c r="J44" s="5"/>
      <c r="K44" s="5"/>
      <c r="L44" s="5"/>
      <c r="M44" s="1"/>
      <c r="N44" s="1"/>
    </row>
    <row r="45" spans="1:14">
      <c r="A45" s="5"/>
      <c r="B45" s="5"/>
      <c r="C45" s="5"/>
      <c r="D45" s="24"/>
      <c r="E45" s="5"/>
      <c r="F45" s="5"/>
      <c r="G45" s="5"/>
      <c r="H45" s="5"/>
      <c r="I45" s="5"/>
      <c r="J45" s="5"/>
      <c r="K45" s="5"/>
      <c r="L45" s="5"/>
      <c r="M45" s="1"/>
      <c r="N45" s="1"/>
    </row>
    <row r="46" spans="1:14">
      <c r="A46" s="17" t="s">
        <v>14</v>
      </c>
      <c r="B46" s="4"/>
      <c r="C46" s="4" t="s">
        <v>29</v>
      </c>
      <c r="D46" s="25">
        <v>44399</v>
      </c>
      <c r="E46" s="4" t="s">
        <v>15</v>
      </c>
      <c r="F46" s="4" t="s">
        <v>30</v>
      </c>
      <c r="G46" s="27"/>
      <c r="H46" s="5"/>
      <c r="I46" s="5"/>
      <c r="L46" s="5"/>
      <c r="M46" s="1"/>
      <c r="N46" s="1"/>
    </row>
    <row r="47" spans="1:14">
      <c r="A47" s="17" t="s">
        <v>8</v>
      </c>
      <c r="B47" s="17" t="s">
        <v>12</v>
      </c>
      <c r="C47" s="4" t="s">
        <v>9</v>
      </c>
      <c r="D47" s="16" t="s">
        <v>13</v>
      </c>
      <c r="E47" s="4" t="s">
        <v>10</v>
      </c>
      <c r="F47" s="19" t="s">
        <v>35</v>
      </c>
      <c r="G47" s="19"/>
      <c r="H47" s="4" t="s">
        <v>11</v>
      </c>
      <c r="I47" s="22"/>
      <c r="L47" s="5"/>
      <c r="M47" s="1"/>
      <c r="N47" s="1"/>
    </row>
    <row r="48" spans="1:14">
      <c r="K48" s="1"/>
      <c r="L48" s="1"/>
      <c r="M48" s="1"/>
      <c r="N48" s="1"/>
    </row>
    <row r="49" spans="2:13">
      <c r="B49" s="1"/>
      <c r="M49" s="1"/>
    </row>
    <row r="50" spans="2:13">
      <c r="B50" s="1"/>
      <c r="C50" s="20"/>
      <c r="M50" s="1"/>
    </row>
    <row r="51" spans="2:13">
      <c r="B51" s="1"/>
      <c r="C51" s="20"/>
      <c r="M51" s="1"/>
    </row>
    <row r="52" spans="2:13">
      <c r="B52" s="1"/>
      <c r="M52" s="1"/>
    </row>
    <row r="53" spans="2:13">
      <c r="B53" s="1"/>
      <c r="M53" s="1"/>
    </row>
    <row r="54" spans="2:13">
      <c r="B54" s="1"/>
      <c r="C54" s="20"/>
      <c r="M54" s="1"/>
    </row>
    <row r="55" spans="2:13">
      <c r="B55" s="1"/>
      <c r="C55" s="20"/>
      <c r="M55" s="1"/>
    </row>
    <row r="56" spans="2:13">
      <c r="M56" s="1"/>
    </row>
    <row r="57" spans="2:13">
      <c r="M57" s="1"/>
    </row>
    <row r="58" spans="2:13">
      <c r="M58" s="1"/>
    </row>
    <row r="59" spans="2:13">
      <c r="M59" s="1"/>
    </row>
    <row r="60" spans="2:13">
      <c r="M60" s="1"/>
    </row>
    <row r="61" spans="2:13">
      <c r="M61" s="1"/>
    </row>
    <row r="62" spans="2:13">
      <c r="M62" s="1"/>
    </row>
    <row r="63" spans="2:13">
      <c r="M63" s="1"/>
    </row>
    <row r="64" spans="2:13">
      <c r="M64" s="1"/>
    </row>
    <row r="65" spans="13:14">
      <c r="M65" s="1"/>
    </row>
    <row r="66" spans="13:14">
      <c r="M66" s="1"/>
    </row>
    <row r="67" spans="13:14">
      <c r="M67" s="1"/>
    </row>
    <row r="68" spans="13:14">
      <c r="M68" s="1"/>
    </row>
    <row r="69" spans="13:14">
      <c r="M69" s="1"/>
    </row>
    <row r="70" spans="13:14">
      <c r="M70" s="1"/>
    </row>
    <row r="71" spans="13:14">
      <c r="M71" s="1"/>
    </row>
    <row r="72" spans="13:14">
      <c r="M72" s="1"/>
    </row>
    <row r="73" spans="13:14">
      <c r="M73" s="1"/>
    </row>
    <row r="74" spans="13:14">
      <c r="M74" s="1"/>
    </row>
    <row r="75" spans="13:14">
      <c r="M75" s="1"/>
    </row>
    <row r="76" spans="13:14">
      <c r="M76" s="1"/>
      <c r="N76" s="1"/>
    </row>
    <row r="77" spans="13:14">
      <c r="M77" s="1"/>
      <c r="N77" s="1"/>
    </row>
    <row r="78" spans="13:14">
      <c r="M78" s="1"/>
      <c r="N78" s="1"/>
    </row>
    <row r="79" spans="13:14">
      <c r="M79" s="1"/>
      <c r="N79" s="1"/>
    </row>
    <row r="80" spans="13:14">
      <c r="M80" s="1"/>
      <c r="N80" s="1"/>
    </row>
    <row r="81" spans="13:14">
      <c r="M81" s="1"/>
      <c r="N81" s="1"/>
    </row>
    <row r="82" spans="13:14">
      <c r="M82" s="1"/>
      <c r="N82" s="1"/>
    </row>
    <row r="83" spans="13:14">
      <c r="M83" s="1"/>
      <c r="N83" s="1"/>
    </row>
    <row r="84" spans="13:14">
      <c r="M84" s="1"/>
      <c r="N84" s="1"/>
    </row>
  </sheetData>
  <mergeCells count="1">
    <mergeCell ref="A43:C43"/>
  </mergeCells>
  <phoneticPr fontId="12" type="noConversion"/>
  <hyperlinks>
    <hyperlink ref="F4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2021-07-15T16:16:35Z</cp:lastPrinted>
  <dcterms:created xsi:type="dcterms:W3CDTF">2018-11-27T14:11:25Z</dcterms:created>
  <dcterms:modified xsi:type="dcterms:W3CDTF">2021-07-22T13:20:53Z</dcterms:modified>
</cp:coreProperties>
</file>