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F8FA5A1C-9AE2-4DC7-811D-A241630F377F}" xr6:coauthVersionLast="46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" i="1" l="1"/>
  <c r="O25" i="1"/>
  <c r="P24" i="1"/>
  <c r="O24" i="1"/>
  <c r="L32" i="1"/>
  <c r="J32" i="1"/>
  <c r="I39" i="1"/>
  <c r="J39" i="1" s="1"/>
  <c r="L39" i="1" s="1"/>
  <c r="I38" i="1"/>
  <c r="J38" i="1" s="1"/>
  <c r="L38" i="1" s="1"/>
  <c r="I37" i="1"/>
  <c r="J37" i="1" s="1"/>
  <c r="L37" i="1" s="1"/>
  <c r="I36" i="1"/>
  <c r="J36" i="1" s="1"/>
  <c r="L36" i="1" s="1"/>
  <c r="I35" i="1"/>
  <c r="J35" i="1" s="1"/>
  <c r="L35" i="1" s="1"/>
  <c r="I34" i="1"/>
  <c r="J34" i="1" s="1"/>
  <c r="L34" i="1" s="1"/>
  <c r="I33" i="1"/>
  <c r="J33" i="1" s="1"/>
  <c r="L33" i="1" s="1"/>
  <c r="I32" i="1"/>
  <c r="I31" i="1"/>
  <c r="J31" i="1" s="1"/>
  <c r="L31" i="1" s="1"/>
  <c r="I30" i="1"/>
  <c r="J30" i="1" s="1"/>
  <c r="L30" i="1" s="1"/>
  <c r="I29" i="1"/>
  <c r="J29" i="1" s="1"/>
  <c r="L29" i="1" s="1"/>
  <c r="I28" i="1"/>
  <c r="J28" i="1" s="1"/>
  <c r="L28" i="1" s="1"/>
  <c r="I27" i="1"/>
  <c r="J27" i="1" s="1"/>
  <c r="L27" i="1" s="1"/>
  <c r="I26" i="1"/>
  <c r="J26" i="1" s="1"/>
  <c r="L26" i="1" s="1"/>
  <c r="I25" i="1"/>
  <c r="J25" i="1" s="1"/>
  <c r="L25" i="1" s="1"/>
  <c r="I24" i="1"/>
  <c r="J24" i="1" s="1"/>
  <c r="L24" i="1" s="1"/>
  <c r="H23" i="1" l="1"/>
  <c r="K23" i="1" s="1"/>
  <c r="L23" i="1" s="1"/>
  <c r="H22" i="1"/>
  <c r="K22" i="1" s="1"/>
  <c r="L22" i="1" s="1"/>
  <c r="H21" i="1"/>
  <c r="K21" i="1" s="1"/>
  <c r="L21" i="1" s="1"/>
  <c r="H20" i="1"/>
  <c r="K20" i="1" s="1"/>
  <c r="L20" i="1" s="1"/>
  <c r="H19" i="1"/>
  <c r="K19" i="1" s="1"/>
  <c r="L19" i="1" s="1"/>
  <c r="H18" i="1"/>
  <c r="K18" i="1" s="1"/>
  <c r="L18" i="1" s="1"/>
  <c r="H17" i="1"/>
  <c r="K17" i="1" s="1"/>
  <c r="L17" i="1" s="1"/>
  <c r="H16" i="1"/>
  <c r="K16" i="1" s="1"/>
  <c r="L16" i="1" s="1"/>
  <c r="H15" i="1"/>
  <c r="K15" i="1" s="1"/>
  <c r="L15" i="1" s="1"/>
  <c r="H14" i="1"/>
  <c r="K14" i="1" s="1"/>
  <c r="L14" i="1" s="1"/>
  <c r="H13" i="1"/>
  <c r="K13" i="1" s="1"/>
  <c r="L13" i="1" s="1"/>
  <c r="H12" i="1"/>
  <c r="K12" i="1" s="1"/>
  <c r="L12" i="1" s="1"/>
  <c r="H11" i="1"/>
  <c r="K11" i="1" s="1"/>
  <c r="L11" i="1" s="1"/>
  <c r="H10" i="1"/>
  <c r="K10" i="1" s="1"/>
  <c r="L10" i="1" s="1"/>
  <c r="H9" i="1"/>
  <c r="K9" i="1" s="1"/>
  <c r="L9" i="1" s="1"/>
  <c r="H8" i="1"/>
  <c r="K8" i="1" s="1"/>
  <c r="L8" i="1" s="1"/>
  <c r="H7" i="1"/>
  <c r="K7" i="1" s="1"/>
  <c r="L7" i="1" s="1"/>
  <c r="H6" i="1"/>
  <c r="K6" i="1" s="1"/>
  <c r="L6" i="1" s="1"/>
</calcChain>
</file>

<file path=xl/sharedStrings.xml><?xml version="1.0" encoding="utf-8"?>
<sst xmlns="http://schemas.openxmlformats.org/spreadsheetml/2006/main" count="161" uniqueCount="97">
  <si>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</si>
  <si>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</si>
  <si>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</si>
  <si>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</si>
  <si>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</si>
  <si>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</si>
  <si>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</si>
  <si>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</si>
  <si>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</si>
  <si>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</si>
  <si>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</si>
  <si>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</si>
  <si>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</si>
  <si>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</si>
  <si>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</si>
  <si>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</si>
  <si>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</si>
  <si>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</si>
  <si>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</si>
  <si>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</si>
  <si>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</si>
  <si>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</si>
  <si>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</si>
  <si>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</si>
  <si>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</si>
  <si>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</si>
  <si>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</si>
  <si>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</si>
  <si>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</si>
  <si>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</si>
  <si>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</si>
  <si>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</si>
  <si>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</si>
  <si>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</si>
  <si>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</si>
  <si>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</si>
  <si>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</si>
  <si>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</si>
  <si>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</si>
  <si>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</si>
  <si>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</si>
  <si>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</si>
  <si>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Plasmid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</si>
  <si>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</si>
  <si>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</si>
  <si>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</si>
  <si>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</si>
  <si>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</si>
  <si>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</si>
  <si>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</si>
  <si>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</si>
  <si>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</si>
  <si>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</si>
  <si>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KROL416</t>
  </si>
  <si>
    <t>HT16</t>
  </si>
  <si>
    <t>KROL418</t>
  </si>
  <si>
    <t>103-1</t>
  </si>
  <si>
    <t>KROL437</t>
  </si>
  <si>
    <t>104-2</t>
  </si>
  <si>
    <t>104-3</t>
  </si>
  <si>
    <t>105-1</t>
  </si>
  <si>
    <t>105-2</t>
  </si>
  <si>
    <t>105-3</t>
  </si>
  <si>
    <t>KROL438</t>
  </si>
  <si>
    <t>KROL440</t>
  </si>
  <si>
    <t>HT17</t>
  </si>
  <si>
    <t>HT18</t>
  </si>
  <si>
    <t>106-1</t>
  </si>
  <si>
    <t>106-2</t>
  </si>
  <si>
    <t>106-3</t>
  </si>
  <si>
    <t>PCR</t>
  </si>
  <si>
    <t>KROL326</t>
  </si>
  <si>
    <t>KROL177</t>
  </si>
  <si>
    <t>KROL178</t>
  </si>
  <si>
    <t>KROL179</t>
  </si>
  <si>
    <t>KROL180</t>
  </si>
  <si>
    <t>KROL181</t>
  </si>
  <si>
    <t>KROL182</t>
  </si>
  <si>
    <t>KROL253</t>
  </si>
  <si>
    <t>HT19</t>
  </si>
  <si>
    <t>HT20</t>
  </si>
  <si>
    <t>HT21</t>
  </si>
  <si>
    <t>HT22</t>
  </si>
  <si>
    <t>HT23</t>
  </si>
  <si>
    <t>HT24</t>
  </si>
  <si>
    <t>HT25</t>
  </si>
  <si>
    <t>HT26</t>
  </si>
  <si>
    <t>HT27</t>
  </si>
  <si>
    <t>HT28</t>
  </si>
  <si>
    <t>HT29</t>
  </si>
  <si>
    <t>HT30</t>
  </si>
  <si>
    <t>HT31</t>
  </si>
  <si>
    <t>HT32</t>
  </si>
  <si>
    <t>HT33</t>
  </si>
  <si>
    <t>HT34</t>
  </si>
  <si>
    <t>water</t>
  </si>
  <si>
    <t>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</si>
</sst>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2" fontId="0" fillId="0" borderId="0" xfId="0" applyNumberFormat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1"/>
  <sheetViews>
    <sheetView tabSelected="1" topLeftCell="A9" workbookViewId="0">
      <selection activeCell="C23" sqref="C23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42</v>
      </c>
      <c r="D6" s="23" t="s">
        <v>56</v>
      </c>
      <c r="E6" s="4" t="s">
        <v>57</v>
      </c>
      <c r="F6" s="4">
        <v>7400</v>
      </c>
      <c r="G6">
        <v>722.1</v>
      </c>
      <c r="H6" s="28">
        <f>G6/10</f>
        <v>72.210000000000008</v>
      </c>
      <c r="I6" s="18"/>
      <c r="J6" s="18"/>
      <c r="K6" s="18">
        <f t="shared" ref="K6:K23" si="0">2*(200/H6)</f>
        <v>5.5393989752111894</v>
      </c>
      <c r="L6" s="18">
        <f t="shared" ref="L6:L23" si="1">12-K6-2.56</f>
        <v>3.9006010247888105</v>
      </c>
      <c r="M6" s="1"/>
      <c r="N6" s="1"/>
    </row>
    <row r="7" spans="1:14">
      <c r="A7" s="4" t="s">
        <v>36</v>
      </c>
      <c r="B7" s="4"/>
      <c r="C7" s="4" t="s">
        <v>42</v>
      </c>
      <c r="D7" s="23" t="s">
        <v>56</v>
      </c>
      <c r="E7" s="4" t="s">
        <v>53</v>
      </c>
      <c r="F7" s="4">
        <v>7400</v>
      </c>
      <c r="G7">
        <v>722.1</v>
      </c>
      <c r="H7" s="28">
        <f t="shared" ref="H7:H23" si="2">G7/10</f>
        <v>72.210000000000008</v>
      </c>
      <c r="I7" s="18"/>
      <c r="J7" s="18"/>
      <c r="K7" s="18">
        <f t="shared" si="0"/>
        <v>5.5393989752111894</v>
      </c>
      <c r="L7" s="18">
        <f t="shared" si="1"/>
        <v>3.9006010247888105</v>
      </c>
      <c r="M7" s="1"/>
      <c r="N7" s="1"/>
    </row>
    <row r="8" spans="1:14">
      <c r="A8" s="4" t="s">
        <v>39</v>
      </c>
      <c r="B8" s="4"/>
      <c r="C8" s="4" t="s">
        <v>42</v>
      </c>
      <c r="D8" s="23" t="s">
        <v>58</v>
      </c>
      <c r="E8" s="4" t="s">
        <v>63</v>
      </c>
      <c r="F8" s="4">
        <v>7400</v>
      </c>
      <c r="G8">
        <v>845.1</v>
      </c>
      <c r="H8" s="28">
        <f t="shared" si="2"/>
        <v>84.51</v>
      </c>
      <c r="I8" s="18"/>
      <c r="J8" s="18"/>
      <c r="K8" s="18">
        <f t="shared" si="0"/>
        <v>4.7331676724647966</v>
      </c>
      <c r="L8" s="18">
        <f t="shared" si="1"/>
        <v>4.7068323275352029</v>
      </c>
      <c r="M8" s="1"/>
      <c r="N8" s="1"/>
    </row>
    <row r="9" spans="1:14">
      <c r="A9" s="4" t="s">
        <v>40</v>
      </c>
      <c r="B9" s="4"/>
      <c r="C9" s="4" t="s">
        <v>42</v>
      </c>
      <c r="D9" s="23" t="s">
        <v>58</v>
      </c>
      <c r="E9" s="4" t="s">
        <v>53</v>
      </c>
      <c r="F9" s="4">
        <v>7400</v>
      </c>
      <c r="G9">
        <v>845.1</v>
      </c>
      <c r="H9" s="28">
        <f t="shared" si="2"/>
        <v>84.51</v>
      </c>
      <c r="I9" s="18"/>
      <c r="J9" s="18"/>
      <c r="K9" s="18">
        <f t="shared" si="0"/>
        <v>4.7331676724647966</v>
      </c>
      <c r="L9" s="18">
        <f t="shared" si="1"/>
        <v>4.7068323275352029</v>
      </c>
      <c r="M9" s="1"/>
      <c r="N9" s="1"/>
    </row>
    <row r="10" spans="1:14">
      <c r="A10" s="4" t="s">
        <v>41</v>
      </c>
      <c r="B10" s="4"/>
      <c r="C10" s="4" t="s">
        <v>42</v>
      </c>
      <c r="D10" s="23" t="s">
        <v>59</v>
      </c>
      <c r="E10" s="4" t="s">
        <v>63</v>
      </c>
      <c r="F10" s="4">
        <v>7400</v>
      </c>
      <c r="G10">
        <v>937.1</v>
      </c>
      <c r="H10" s="28">
        <f t="shared" si="2"/>
        <v>93.710000000000008</v>
      </c>
      <c r="I10" s="18"/>
      <c r="J10" s="18"/>
      <c r="K10" s="18">
        <f t="shared" si="0"/>
        <v>4.268487888165617</v>
      </c>
      <c r="L10" s="18">
        <f t="shared" si="1"/>
        <v>5.1715121118343834</v>
      </c>
      <c r="M10" s="1"/>
      <c r="N10" s="1"/>
    </row>
    <row r="11" spans="1:14">
      <c r="A11" s="4" t="s">
        <v>43</v>
      </c>
      <c r="B11" s="4"/>
      <c r="C11" s="4" t="s">
        <v>42</v>
      </c>
      <c r="D11" s="23" t="s">
        <v>59</v>
      </c>
      <c r="E11" s="4" t="s">
        <v>53</v>
      </c>
      <c r="F11" s="4">
        <v>7400</v>
      </c>
      <c r="G11">
        <v>937.1</v>
      </c>
      <c r="H11" s="28">
        <f t="shared" si="2"/>
        <v>93.710000000000008</v>
      </c>
      <c r="I11" s="18"/>
      <c r="J11" s="18"/>
      <c r="K11" s="18">
        <f t="shared" si="0"/>
        <v>4.268487888165617</v>
      </c>
      <c r="L11" s="18">
        <f t="shared" si="1"/>
        <v>5.1715121118343834</v>
      </c>
      <c r="M11" s="1"/>
      <c r="N11" s="1"/>
    </row>
    <row r="12" spans="1:14">
      <c r="A12" s="4" t="s">
        <v>44</v>
      </c>
      <c r="B12" s="4"/>
      <c r="C12" s="4" t="s">
        <v>42</v>
      </c>
      <c r="D12" s="23" t="s">
        <v>60</v>
      </c>
      <c r="E12" s="4" t="s">
        <v>64</v>
      </c>
      <c r="F12" s="4">
        <v>7400</v>
      </c>
      <c r="G12">
        <v>902</v>
      </c>
      <c r="H12" s="28">
        <f t="shared" si="2"/>
        <v>90.2</v>
      </c>
      <c r="I12" s="18"/>
      <c r="J12" s="18"/>
      <c r="K12" s="18">
        <f t="shared" si="0"/>
        <v>4.434589800443459</v>
      </c>
      <c r="L12" s="18">
        <f t="shared" si="1"/>
        <v>5.0054101995565414</v>
      </c>
      <c r="M12" s="1"/>
      <c r="N12" s="1"/>
    </row>
    <row r="13" spans="1:14">
      <c r="A13" s="4" t="s">
        <v>45</v>
      </c>
      <c r="B13" s="4"/>
      <c r="C13" s="4" t="s">
        <v>42</v>
      </c>
      <c r="D13" s="23" t="s">
        <v>60</v>
      </c>
      <c r="E13" s="4" t="s">
        <v>55</v>
      </c>
      <c r="F13" s="4">
        <v>7400</v>
      </c>
      <c r="G13">
        <v>902</v>
      </c>
      <c r="H13" s="28">
        <f t="shared" si="2"/>
        <v>90.2</v>
      </c>
      <c r="I13" s="18"/>
      <c r="J13" s="18"/>
      <c r="K13" s="18">
        <f t="shared" si="0"/>
        <v>4.434589800443459</v>
      </c>
      <c r="L13" s="18">
        <f t="shared" si="1"/>
        <v>5.0054101995565414</v>
      </c>
      <c r="M13" s="1"/>
      <c r="N13" s="1"/>
    </row>
    <row r="14" spans="1:14">
      <c r="A14" s="4" t="s">
        <v>46</v>
      </c>
      <c r="B14" s="4"/>
      <c r="C14" s="4" t="s">
        <v>42</v>
      </c>
      <c r="D14" s="23" t="s">
        <v>61</v>
      </c>
      <c r="E14" s="4" t="s">
        <v>64</v>
      </c>
      <c r="F14" s="4">
        <v>7400</v>
      </c>
      <c r="G14">
        <v>795.7</v>
      </c>
      <c r="H14" s="28">
        <f t="shared" si="2"/>
        <v>79.570000000000007</v>
      </c>
      <c r="I14" s="18"/>
      <c r="J14" s="18"/>
      <c r="K14" s="18">
        <f t="shared" si="0"/>
        <v>5.0270202337564402</v>
      </c>
      <c r="L14" s="18">
        <f t="shared" si="1"/>
        <v>4.4129797662435593</v>
      </c>
      <c r="M14" s="1"/>
      <c r="N14" s="1"/>
    </row>
    <row r="15" spans="1:14">
      <c r="A15" s="4" t="s">
        <v>47</v>
      </c>
      <c r="B15" s="4"/>
      <c r="C15" s="4" t="s">
        <v>42</v>
      </c>
      <c r="D15" s="23" t="s">
        <v>61</v>
      </c>
      <c r="E15" s="4" t="s">
        <v>55</v>
      </c>
      <c r="F15" s="4">
        <v>7400</v>
      </c>
      <c r="G15">
        <v>795.7</v>
      </c>
      <c r="H15" s="28">
        <f t="shared" si="2"/>
        <v>79.570000000000007</v>
      </c>
      <c r="I15" s="18"/>
      <c r="J15" s="18"/>
      <c r="K15" s="18">
        <f t="shared" si="0"/>
        <v>5.0270202337564402</v>
      </c>
      <c r="L15" s="18">
        <f t="shared" si="1"/>
        <v>4.4129797662435593</v>
      </c>
      <c r="M15" s="1"/>
      <c r="N15" s="1"/>
    </row>
    <row r="16" spans="1:14">
      <c r="A16" s="4" t="s">
        <v>48</v>
      </c>
      <c r="B16" s="4"/>
      <c r="C16" s="4" t="s">
        <v>42</v>
      </c>
      <c r="D16" s="23" t="s">
        <v>62</v>
      </c>
      <c r="E16" s="4" t="s">
        <v>64</v>
      </c>
      <c r="F16" s="4">
        <v>7400</v>
      </c>
      <c r="G16">
        <v>890.4</v>
      </c>
      <c r="H16" s="28">
        <f t="shared" si="2"/>
        <v>89.039999999999992</v>
      </c>
      <c r="I16" s="18"/>
      <c r="J16" s="18"/>
      <c r="K16" s="18">
        <f t="shared" si="0"/>
        <v>4.4923629829290208</v>
      </c>
      <c r="L16" s="18">
        <f t="shared" si="1"/>
        <v>4.9476370170709796</v>
      </c>
      <c r="M16" s="1"/>
      <c r="N16" s="1"/>
    </row>
    <row r="17" spans="1:16">
      <c r="A17" s="4" t="s">
        <v>49</v>
      </c>
      <c r="B17" s="4"/>
      <c r="C17" s="4" t="s">
        <v>42</v>
      </c>
      <c r="D17" s="23" t="s">
        <v>62</v>
      </c>
      <c r="E17" s="4" t="s">
        <v>55</v>
      </c>
      <c r="F17" s="4">
        <v>7400</v>
      </c>
      <c r="G17">
        <v>890.4</v>
      </c>
      <c r="H17" s="28">
        <f t="shared" si="2"/>
        <v>89.039999999999992</v>
      </c>
      <c r="I17" s="18"/>
      <c r="J17" s="18"/>
      <c r="K17" s="18">
        <f t="shared" si="0"/>
        <v>4.4923629829290208</v>
      </c>
      <c r="L17" s="18">
        <f t="shared" si="1"/>
        <v>4.9476370170709796</v>
      </c>
      <c r="M17" s="1"/>
      <c r="N17" s="1"/>
    </row>
    <row r="18" spans="1:16">
      <c r="A18" s="4" t="s">
        <v>50</v>
      </c>
      <c r="B18" s="4"/>
      <c r="C18" s="4" t="s">
        <v>42</v>
      </c>
      <c r="D18" s="23" t="s">
        <v>67</v>
      </c>
      <c r="E18" s="4" t="s">
        <v>63</v>
      </c>
      <c r="F18" s="4">
        <v>7400</v>
      </c>
      <c r="G18">
        <v>765.8</v>
      </c>
      <c r="H18" s="28">
        <f t="shared" si="2"/>
        <v>76.58</v>
      </c>
      <c r="I18" s="18"/>
      <c r="J18" s="18"/>
      <c r="K18" s="18">
        <f t="shared" si="0"/>
        <v>5.2232958997127188</v>
      </c>
      <c r="L18" s="18">
        <f t="shared" si="1"/>
        <v>4.2167041002872807</v>
      </c>
      <c r="M18" s="1"/>
      <c r="N18" s="1"/>
    </row>
    <row r="19" spans="1:16">
      <c r="A19" s="4" t="s">
        <v>51</v>
      </c>
      <c r="B19" s="4"/>
      <c r="C19" s="4" t="s">
        <v>42</v>
      </c>
      <c r="D19" s="23" t="s">
        <v>67</v>
      </c>
      <c r="E19" s="4" t="s">
        <v>55</v>
      </c>
      <c r="F19" s="4">
        <v>7400</v>
      </c>
      <c r="G19">
        <v>765.8</v>
      </c>
      <c r="H19" s="28">
        <f t="shared" si="2"/>
        <v>76.58</v>
      </c>
      <c r="I19" s="18"/>
      <c r="J19" s="18"/>
      <c r="K19" s="18">
        <f t="shared" si="0"/>
        <v>5.2232958997127188</v>
      </c>
      <c r="L19" s="18">
        <f t="shared" si="1"/>
        <v>4.2167041002872807</v>
      </c>
      <c r="M19" s="1"/>
      <c r="N19" s="1"/>
    </row>
    <row r="20" spans="1:16">
      <c r="A20" s="4" t="s">
        <v>52</v>
      </c>
      <c r="B20" s="4"/>
      <c r="C20" s="4" t="s">
        <v>42</v>
      </c>
      <c r="D20" s="23" t="s">
        <v>68</v>
      </c>
      <c r="E20" s="4" t="s">
        <v>63</v>
      </c>
      <c r="F20" s="4">
        <v>7400</v>
      </c>
      <c r="G20">
        <v>683.3</v>
      </c>
      <c r="H20" s="28">
        <f t="shared" si="2"/>
        <v>68.33</v>
      </c>
      <c r="I20" s="18"/>
      <c r="J20" s="18"/>
      <c r="K20" s="18">
        <f t="shared" si="0"/>
        <v>5.8539440948338948</v>
      </c>
      <c r="L20" s="18">
        <f t="shared" si="1"/>
        <v>3.5860559051661052</v>
      </c>
      <c r="M20" s="1"/>
      <c r="N20" s="1"/>
    </row>
    <row r="21" spans="1:16">
      <c r="A21" s="4" t="s">
        <v>54</v>
      </c>
      <c r="B21" s="4"/>
      <c r="C21" s="4" t="s">
        <v>42</v>
      </c>
      <c r="D21" s="23" t="s">
        <v>68</v>
      </c>
      <c r="E21" s="4" t="s">
        <v>55</v>
      </c>
      <c r="F21" s="4">
        <v>7400</v>
      </c>
      <c r="G21">
        <v>683.3</v>
      </c>
      <c r="H21" s="28">
        <f t="shared" si="2"/>
        <v>68.33</v>
      </c>
      <c r="I21" s="18"/>
      <c r="J21" s="18"/>
      <c r="K21" s="18">
        <f t="shared" si="0"/>
        <v>5.8539440948338948</v>
      </c>
      <c r="L21" s="18">
        <f t="shared" si="1"/>
        <v>3.5860559051661052</v>
      </c>
      <c r="M21" s="1"/>
      <c r="N21" s="1"/>
    </row>
    <row r="22" spans="1:16">
      <c r="A22" s="4" t="s">
        <v>65</v>
      </c>
      <c r="B22" s="4"/>
      <c r="C22" s="4" t="s">
        <v>42</v>
      </c>
      <c r="D22" s="23" t="s">
        <v>69</v>
      </c>
      <c r="E22" s="4" t="s">
        <v>63</v>
      </c>
      <c r="F22" s="4">
        <v>7400</v>
      </c>
      <c r="G22">
        <v>846.2</v>
      </c>
      <c r="H22" s="28">
        <f t="shared" si="2"/>
        <v>84.62</v>
      </c>
      <c r="I22" s="18"/>
      <c r="J22" s="18"/>
      <c r="K22" s="18">
        <f t="shared" si="0"/>
        <v>4.7270148900969033</v>
      </c>
      <c r="L22" s="18">
        <f t="shared" si="1"/>
        <v>4.7129851099030962</v>
      </c>
      <c r="M22" s="1"/>
      <c r="N22" s="1"/>
    </row>
    <row r="23" spans="1:16">
      <c r="A23" s="4" t="s">
        <v>66</v>
      </c>
      <c r="B23" s="4"/>
      <c r="C23" s="4" t="s">
        <v>42</v>
      </c>
      <c r="D23" s="23" t="s">
        <v>69</v>
      </c>
      <c r="E23" s="4" t="s">
        <v>55</v>
      </c>
      <c r="F23" s="4">
        <v>7400</v>
      </c>
      <c r="G23">
        <v>846.2</v>
      </c>
      <c r="H23" s="28">
        <f t="shared" si="2"/>
        <v>84.62</v>
      </c>
      <c r="I23" s="18"/>
      <c r="J23" s="18"/>
      <c r="K23" s="18">
        <f t="shared" si="0"/>
        <v>4.7270148900969033</v>
      </c>
      <c r="L23" s="18">
        <f t="shared" si="1"/>
        <v>4.7129851099030962</v>
      </c>
      <c r="M23" s="1"/>
      <c r="N23" s="1"/>
      <c r="O23" t="s">
        <v>96</v>
      </c>
      <c r="P23" t="s">
        <v>95</v>
      </c>
    </row>
    <row r="24" spans="1:16">
      <c r="A24" s="4" t="s">
        <v>79</v>
      </c>
      <c r="B24" s="4"/>
      <c r="C24" s="4" t="s">
        <v>70</v>
      </c>
      <c r="D24" s="23">
        <v>114.2</v>
      </c>
      <c r="E24" s="4" t="s">
        <v>71</v>
      </c>
      <c r="F24" s="4">
        <v>5000</v>
      </c>
      <c r="H24" s="28">
        <v>52.5</v>
      </c>
      <c r="I24" s="18">
        <f t="shared" ref="I24:I39" si="3">(F24/100)*2.5</f>
        <v>125</v>
      </c>
      <c r="J24" s="18">
        <f>I24/H24</f>
        <v>2.3809523809523809</v>
      </c>
      <c r="K24" s="18"/>
      <c r="L24" s="18">
        <f>12-J24-2.56</f>
        <v>7.0590476190476181</v>
      </c>
      <c r="M24" s="1"/>
      <c r="N24" s="1">
        <v>114.2</v>
      </c>
      <c r="O24" s="29">
        <f>J24*9</f>
        <v>21.428571428571427</v>
      </c>
      <c r="P24" s="29">
        <f>L24*9</f>
        <v>63.531428571428563</v>
      </c>
    </row>
    <row r="25" spans="1:16">
      <c r="A25" s="4" t="s">
        <v>80</v>
      </c>
      <c r="B25" s="4"/>
      <c r="C25" s="4" t="s">
        <v>70</v>
      </c>
      <c r="D25" s="23">
        <v>114.2</v>
      </c>
      <c r="E25" s="4" t="s">
        <v>72</v>
      </c>
      <c r="F25" s="4">
        <v>5000</v>
      </c>
      <c r="H25" s="28">
        <v>52.5</v>
      </c>
      <c r="I25" s="18">
        <f t="shared" si="3"/>
        <v>125</v>
      </c>
      <c r="J25" s="18">
        <f t="shared" ref="J25:J31" si="4">I25/H25</f>
        <v>2.3809523809523809</v>
      </c>
      <c r="K25" s="18"/>
      <c r="L25" s="18">
        <f t="shared" ref="L25:L31" si="5">12-J25-2.56</f>
        <v>7.0590476190476181</v>
      </c>
      <c r="M25" s="1"/>
      <c r="N25" s="1">
        <v>115.1</v>
      </c>
      <c r="O25" s="29">
        <f>J32*9</f>
        <v>18.56435643564356</v>
      </c>
      <c r="P25" s="29">
        <f>L32*9</f>
        <v>66.395643564356433</v>
      </c>
    </row>
    <row r="26" spans="1:16">
      <c r="A26" s="4" t="s">
        <v>81</v>
      </c>
      <c r="B26" s="4"/>
      <c r="C26" s="4" t="s">
        <v>70</v>
      </c>
      <c r="D26" s="23">
        <v>114.2</v>
      </c>
      <c r="E26" s="4" t="s">
        <v>73</v>
      </c>
      <c r="F26" s="4">
        <v>5000</v>
      </c>
      <c r="H26" s="28">
        <v>52.5</v>
      </c>
      <c r="I26" s="18">
        <f t="shared" si="3"/>
        <v>125</v>
      </c>
      <c r="J26" s="18">
        <f t="shared" si="4"/>
        <v>2.3809523809523809</v>
      </c>
      <c r="K26" s="18"/>
      <c r="L26" s="18">
        <f t="shared" si="5"/>
        <v>7.0590476190476181</v>
      </c>
      <c r="M26" s="1"/>
      <c r="N26" s="1"/>
    </row>
    <row r="27" spans="1:16">
      <c r="A27" s="4" t="s">
        <v>82</v>
      </c>
      <c r="B27" s="4"/>
      <c r="C27" s="4" t="s">
        <v>70</v>
      </c>
      <c r="D27" s="23">
        <v>114.2</v>
      </c>
      <c r="E27" s="4" t="s">
        <v>74</v>
      </c>
      <c r="F27" s="4">
        <v>5000</v>
      </c>
      <c r="H27" s="28">
        <v>52.5</v>
      </c>
      <c r="I27" s="18">
        <f t="shared" si="3"/>
        <v>125</v>
      </c>
      <c r="J27" s="18">
        <f t="shared" si="4"/>
        <v>2.3809523809523809</v>
      </c>
      <c r="K27" s="18"/>
      <c r="L27" s="18">
        <f t="shared" si="5"/>
        <v>7.0590476190476181</v>
      </c>
      <c r="M27" s="1"/>
      <c r="N27" s="1"/>
    </row>
    <row r="28" spans="1:16">
      <c r="A28" s="4" t="s">
        <v>83</v>
      </c>
      <c r="B28" s="4"/>
      <c r="C28" s="4" t="s">
        <v>70</v>
      </c>
      <c r="D28" s="23">
        <v>114.2</v>
      </c>
      <c r="E28" s="4" t="s">
        <v>75</v>
      </c>
      <c r="F28" s="4">
        <v>5000</v>
      </c>
      <c r="H28" s="28">
        <v>52.5</v>
      </c>
      <c r="I28" s="18">
        <f t="shared" si="3"/>
        <v>125</v>
      </c>
      <c r="J28" s="18">
        <f t="shared" si="4"/>
        <v>2.3809523809523809</v>
      </c>
      <c r="K28" s="18"/>
      <c r="L28" s="18">
        <f t="shared" si="5"/>
        <v>7.0590476190476181</v>
      </c>
      <c r="M28" s="1"/>
      <c r="N28" s="1"/>
    </row>
    <row r="29" spans="1:16">
      <c r="A29" s="4" t="s">
        <v>84</v>
      </c>
      <c r="B29" s="4"/>
      <c r="C29" s="4" t="s">
        <v>70</v>
      </c>
      <c r="D29" s="23">
        <v>114.2</v>
      </c>
      <c r="E29" s="4" t="s">
        <v>76</v>
      </c>
      <c r="F29" s="4">
        <v>5000</v>
      </c>
      <c r="H29" s="28">
        <v>52.5</v>
      </c>
      <c r="I29" s="18">
        <f t="shared" si="3"/>
        <v>125</v>
      </c>
      <c r="J29" s="18">
        <f t="shared" si="4"/>
        <v>2.3809523809523809</v>
      </c>
      <c r="K29" s="18"/>
      <c r="L29" s="18">
        <f t="shared" si="5"/>
        <v>7.0590476190476181</v>
      </c>
      <c r="M29" s="1"/>
      <c r="N29" s="1"/>
    </row>
    <row r="30" spans="1:16">
      <c r="A30" s="4" t="s">
        <v>85</v>
      </c>
      <c r="B30" s="4"/>
      <c r="C30" s="4" t="s">
        <v>70</v>
      </c>
      <c r="D30" s="23">
        <v>114.2</v>
      </c>
      <c r="E30" s="4" t="s">
        <v>77</v>
      </c>
      <c r="F30" s="4">
        <v>5000</v>
      </c>
      <c r="H30" s="28">
        <v>52.5</v>
      </c>
      <c r="I30" s="18">
        <f t="shared" si="3"/>
        <v>125</v>
      </c>
      <c r="J30" s="18">
        <f t="shared" si="4"/>
        <v>2.3809523809523809</v>
      </c>
      <c r="K30" s="18"/>
      <c r="L30" s="18">
        <f t="shared" si="5"/>
        <v>7.0590476190476181</v>
      </c>
      <c r="M30" s="1"/>
      <c r="N30" s="1"/>
    </row>
    <row r="31" spans="1:16">
      <c r="A31" s="4" t="s">
        <v>86</v>
      </c>
      <c r="B31" s="4"/>
      <c r="C31" s="4" t="s">
        <v>70</v>
      </c>
      <c r="D31" s="23">
        <v>114.2</v>
      </c>
      <c r="E31" s="4" t="s">
        <v>78</v>
      </c>
      <c r="F31" s="4">
        <v>5000</v>
      </c>
      <c r="H31" s="28">
        <v>52.5</v>
      </c>
      <c r="I31" s="18">
        <f t="shared" si="3"/>
        <v>125</v>
      </c>
      <c r="J31" s="18">
        <f t="shared" si="4"/>
        <v>2.3809523809523809</v>
      </c>
      <c r="K31" s="18"/>
      <c r="L31" s="18">
        <f t="shared" si="5"/>
        <v>7.0590476190476181</v>
      </c>
      <c r="M31" s="1"/>
      <c r="N31" s="1"/>
    </row>
    <row r="32" spans="1:16">
      <c r="A32" s="4" t="s">
        <v>87</v>
      </c>
      <c r="B32" s="4"/>
      <c r="C32" s="4" t="s">
        <v>70</v>
      </c>
      <c r="D32" s="23">
        <v>115.1</v>
      </c>
      <c r="E32" s="4" t="s">
        <v>71</v>
      </c>
      <c r="F32" s="4">
        <v>5000</v>
      </c>
      <c r="H32" s="28">
        <v>60.6</v>
      </c>
      <c r="I32" s="18">
        <f t="shared" si="3"/>
        <v>125</v>
      </c>
      <c r="J32" s="18">
        <f>I32/H32</f>
        <v>2.0627062706270625</v>
      </c>
      <c r="K32" s="18"/>
      <c r="L32" s="18">
        <f>12-J32-2.56</f>
        <v>7.377293729372937</v>
      </c>
      <c r="M32" s="1"/>
      <c r="N32" s="1"/>
    </row>
    <row r="33" spans="1:14">
      <c r="A33" s="4" t="s">
        <v>88</v>
      </c>
      <c r="B33" s="4"/>
      <c r="C33" s="4" t="s">
        <v>70</v>
      </c>
      <c r="D33" s="23">
        <v>115.1</v>
      </c>
      <c r="E33" s="4" t="s">
        <v>72</v>
      </c>
      <c r="F33" s="4">
        <v>5000</v>
      </c>
      <c r="H33" s="28">
        <v>60.6</v>
      </c>
      <c r="I33" s="18">
        <f t="shared" si="3"/>
        <v>125</v>
      </c>
      <c r="J33" s="18">
        <f t="shared" ref="J33:J39" si="6">I33/H33</f>
        <v>2.0627062706270625</v>
      </c>
      <c r="K33" s="18"/>
      <c r="L33" s="18">
        <f t="shared" ref="L33:L39" si="7">12-J33-2.56</f>
        <v>7.377293729372937</v>
      </c>
      <c r="M33" s="1"/>
      <c r="N33" s="1"/>
    </row>
    <row r="34" spans="1:14">
      <c r="A34" s="4" t="s">
        <v>89</v>
      </c>
      <c r="B34" s="4"/>
      <c r="C34" s="4" t="s">
        <v>70</v>
      </c>
      <c r="D34" s="23">
        <v>115.1</v>
      </c>
      <c r="E34" s="4" t="s">
        <v>73</v>
      </c>
      <c r="F34" s="4">
        <v>5000</v>
      </c>
      <c r="H34" s="28">
        <v>60.6</v>
      </c>
      <c r="I34" s="18">
        <f t="shared" si="3"/>
        <v>125</v>
      </c>
      <c r="J34" s="18">
        <f t="shared" si="6"/>
        <v>2.0627062706270625</v>
      </c>
      <c r="K34" s="18"/>
      <c r="L34" s="18">
        <f t="shared" si="7"/>
        <v>7.377293729372937</v>
      </c>
      <c r="M34" s="1"/>
      <c r="N34" s="1"/>
    </row>
    <row r="35" spans="1:14">
      <c r="A35" s="4" t="s">
        <v>90</v>
      </c>
      <c r="B35" s="4"/>
      <c r="C35" s="4" t="s">
        <v>70</v>
      </c>
      <c r="D35" s="23">
        <v>115.1</v>
      </c>
      <c r="E35" s="4" t="s">
        <v>74</v>
      </c>
      <c r="F35" s="4">
        <v>5000</v>
      </c>
      <c r="H35" s="28">
        <v>60.6</v>
      </c>
      <c r="I35" s="18">
        <f t="shared" si="3"/>
        <v>125</v>
      </c>
      <c r="J35" s="18">
        <f t="shared" si="6"/>
        <v>2.0627062706270625</v>
      </c>
      <c r="K35" s="18"/>
      <c r="L35" s="18">
        <f t="shared" si="7"/>
        <v>7.377293729372937</v>
      </c>
      <c r="M35" s="1"/>
      <c r="N35" s="1"/>
    </row>
    <row r="36" spans="1:14">
      <c r="A36" s="4" t="s">
        <v>91</v>
      </c>
      <c r="B36" s="4"/>
      <c r="C36" s="4" t="s">
        <v>70</v>
      </c>
      <c r="D36" s="23">
        <v>115.1</v>
      </c>
      <c r="E36" s="4" t="s">
        <v>75</v>
      </c>
      <c r="F36" s="4">
        <v>5000</v>
      </c>
      <c r="H36" s="28">
        <v>60.6</v>
      </c>
      <c r="I36" s="18">
        <f t="shared" si="3"/>
        <v>125</v>
      </c>
      <c r="J36" s="18">
        <f t="shared" si="6"/>
        <v>2.0627062706270625</v>
      </c>
      <c r="K36" s="18"/>
      <c r="L36" s="18">
        <f t="shared" si="7"/>
        <v>7.377293729372937</v>
      </c>
      <c r="M36" s="1"/>
      <c r="N36" s="1"/>
    </row>
    <row r="37" spans="1:14">
      <c r="A37" s="4" t="s">
        <v>92</v>
      </c>
      <c r="B37" s="4"/>
      <c r="C37" s="4" t="s">
        <v>70</v>
      </c>
      <c r="D37" s="23">
        <v>115.1</v>
      </c>
      <c r="E37" s="4" t="s">
        <v>76</v>
      </c>
      <c r="F37" s="4">
        <v>5000</v>
      </c>
      <c r="H37" s="28">
        <v>60.6</v>
      </c>
      <c r="I37" s="18">
        <f t="shared" si="3"/>
        <v>125</v>
      </c>
      <c r="J37" s="18">
        <f t="shared" si="6"/>
        <v>2.0627062706270625</v>
      </c>
      <c r="K37" s="18"/>
      <c r="L37" s="18">
        <f t="shared" si="7"/>
        <v>7.377293729372937</v>
      </c>
      <c r="M37" s="1"/>
      <c r="N37" s="1"/>
    </row>
    <row r="38" spans="1:14">
      <c r="A38" s="4" t="s">
        <v>93</v>
      </c>
      <c r="B38" s="4"/>
      <c r="C38" s="4" t="s">
        <v>70</v>
      </c>
      <c r="D38" s="23">
        <v>115.1</v>
      </c>
      <c r="E38" s="4" t="s">
        <v>77</v>
      </c>
      <c r="F38" s="4">
        <v>5000</v>
      </c>
      <c r="H38" s="28">
        <v>60.6</v>
      </c>
      <c r="I38" s="18">
        <f t="shared" si="3"/>
        <v>125</v>
      </c>
      <c r="J38" s="18">
        <f t="shared" si="6"/>
        <v>2.0627062706270625</v>
      </c>
      <c r="K38" s="18"/>
      <c r="L38" s="18">
        <f t="shared" si="7"/>
        <v>7.377293729372937</v>
      </c>
      <c r="M38" s="1"/>
      <c r="N38" s="1"/>
    </row>
    <row r="39" spans="1:14">
      <c r="A39" s="4" t="s">
        <v>94</v>
      </c>
      <c r="B39" s="4"/>
      <c r="C39" s="4" t="s">
        <v>70</v>
      </c>
      <c r="D39" s="23">
        <v>115.1</v>
      </c>
      <c r="E39" s="4" t="s">
        <v>78</v>
      </c>
      <c r="F39" s="4">
        <v>5000</v>
      </c>
      <c r="H39" s="28">
        <v>60.6</v>
      </c>
      <c r="I39" s="18">
        <f t="shared" si="3"/>
        <v>125</v>
      </c>
      <c r="J39" s="18">
        <f t="shared" si="6"/>
        <v>2.0627062706270625</v>
      </c>
      <c r="K39" s="18"/>
      <c r="L39" s="18">
        <f t="shared" si="7"/>
        <v>7.377293729372937</v>
      </c>
      <c r="M39" s="1"/>
      <c r="N39" s="1"/>
    </row>
    <row r="40" spans="1:14">
      <c r="A40" s="30" t="s">
        <v>31</v>
      </c>
      <c r="B40" s="30"/>
      <c r="C40" s="30"/>
      <c r="D40" s="24"/>
      <c r="F40" s="5"/>
      <c r="G40" s="5"/>
      <c r="H40" s="5"/>
      <c r="I40" s="5"/>
      <c r="J40" s="5"/>
      <c r="K40" s="5"/>
      <c r="L40" s="5"/>
      <c r="M40" s="1"/>
      <c r="N40" s="1"/>
    </row>
    <row r="41" spans="1:14">
      <c r="A41" s="6"/>
      <c r="B41" s="5"/>
      <c r="C41" s="5"/>
      <c r="D41" s="24"/>
      <c r="E41" s="5"/>
      <c r="F41" s="5"/>
      <c r="G41" s="5"/>
      <c r="H41" s="5"/>
      <c r="I41" s="5"/>
      <c r="J41" s="5"/>
      <c r="K41" s="5"/>
      <c r="L41" s="5"/>
      <c r="M41" s="1"/>
      <c r="N41" s="1"/>
    </row>
    <row r="42" spans="1:14">
      <c r="A42" s="5"/>
      <c r="B42" s="5"/>
      <c r="C42" s="5"/>
      <c r="D42" s="24"/>
      <c r="E42" s="5"/>
      <c r="F42" s="5"/>
      <c r="G42" s="5"/>
      <c r="H42" s="5"/>
      <c r="I42" s="5"/>
      <c r="J42" s="5"/>
      <c r="K42" s="5"/>
      <c r="L42" s="5"/>
      <c r="M42" s="1"/>
      <c r="N42" s="1"/>
    </row>
    <row r="43" spans="1:14">
      <c r="A43" s="17" t="s">
        <v>14</v>
      </c>
      <c r="B43" s="4"/>
      <c r="C43" s="4" t="s">
        <v>29</v>
      </c>
      <c r="D43" s="25">
        <v>44336</v>
      </c>
      <c r="E43" s="4" t="s">
        <v>15</v>
      </c>
      <c r="F43" s="4" t="s">
        <v>30</v>
      </c>
      <c r="G43" s="27"/>
      <c r="H43" s="5"/>
      <c r="I43" s="5"/>
      <c r="L43" s="5"/>
      <c r="M43" s="1"/>
      <c r="N43" s="1"/>
    </row>
    <row r="44" spans="1:14">
      <c r="A44" s="17" t="s">
        <v>8</v>
      </c>
      <c r="B44" s="17" t="s">
        <v>12</v>
      </c>
      <c r="C44" s="4" t="s">
        <v>9</v>
      </c>
      <c r="D44" s="16" t="s">
        <v>13</v>
      </c>
      <c r="E44" s="4" t="s">
        <v>10</v>
      </c>
      <c r="F44" s="19" t="s">
        <v>37</v>
      </c>
      <c r="G44" s="19"/>
      <c r="H44" s="4" t="s">
        <v>11</v>
      </c>
      <c r="I44" s="22" t="s">
        <v>38</v>
      </c>
      <c r="L44" s="5"/>
      <c r="M44" s="1"/>
      <c r="N44" s="1"/>
    </row>
    <row r="45" spans="1:14">
      <c r="K45" s="1"/>
      <c r="L45" s="1"/>
      <c r="M45" s="1"/>
      <c r="N45" s="1"/>
    </row>
    <row r="46" spans="1:14">
      <c r="B46" s="1"/>
      <c r="M46" s="1"/>
    </row>
    <row r="47" spans="1:14">
      <c r="B47" s="1"/>
      <c r="C47" s="20"/>
      <c r="M47" s="1"/>
    </row>
    <row r="48" spans="1:14">
      <c r="B48" s="1"/>
      <c r="C48" s="20"/>
      <c r="M48" s="1"/>
    </row>
    <row r="49" spans="2:13">
      <c r="B49" s="1"/>
      <c r="M49" s="1"/>
    </row>
    <row r="50" spans="2:13">
      <c r="B50" s="1"/>
      <c r="M50" s="1"/>
    </row>
    <row r="51" spans="2:13">
      <c r="B51" s="1"/>
      <c r="C51" s="20"/>
      <c r="M51" s="1"/>
    </row>
    <row r="52" spans="2:13">
      <c r="B52" s="1"/>
      <c r="C52" s="20"/>
      <c r="M52" s="1"/>
    </row>
    <row r="53" spans="2:13">
      <c r="M53" s="1"/>
    </row>
    <row r="54" spans="2:13">
      <c r="M54" s="1"/>
    </row>
    <row r="55" spans="2:13">
      <c r="M55" s="1"/>
    </row>
    <row r="56" spans="2:13">
      <c r="M56" s="1"/>
    </row>
    <row r="57" spans="2:13">
      <c r="M57" s="1"/>
    </row>
    <row r="58" spans="2:13">
      <c r="M58" s="1"/>
    </row>
    <row r="59" spans="2:13">
      <c r="M59" s="1"/>
    </row>
    <row r="60" spans="2:13">
      <c r="M60" s="1"/>
    </row>
    <row r="61" spans="2:13">
      <c r="M61" s="1"/>
    </row>
    <row r="62" spans="2:13">
      <c r="M62" s="1"/>
    </row>
    <row r="63" spans="2:13">
      <c r="M63" s="1"/>
    </row>
    <row r="64" spans="2:13">
      <c r="M64" s="1"/>
    </row>
    <row r="65" spans="13:14">
      <c r="M65" s="1"/>
    </row>
    <row r="66" spans="13:14">
      <c r="M66" s="1"/>
    </row>
    <row r="67" spans="13:14">
      <c r="M67" s="1"/>
    </row>
    <row r="68" spans="13:14">
      <c r="M68" s="1"/>
    </row>
    <row r="69" spans="13:14">
      <c r="M69" s="1"/>
    </row>
    <row r="70" spans="13:14">
      <c r="M70" s="1"/>
    </row>
    <row r="71" spans="13:14">
      <c r="M71" s="1"/>
    </row>
    <row r="72" spans="13:14">
      <c r="M72" s="1"/>
    </row>
    <row r="73" spans="13:14">
      <c r="M73" s="1"/>
      <c r="N73" s="1"/>
    </row>
    <row r="74" spans="13:14">
      <c r="M74" s="1"/>
      <c r="N74" s="1"/>
    </row>
    <row r="75" spans="13:14">
      <c r="M75" s="1"/>
      <c r="N75" s="1"/>
    </row>
    <row r="76" spans="13:14">
      <c r="M76" s="1"/>
      <c r="N76" s="1"/>
    </row>
    <row r="77" spans="13:14">
      <c r="M77" s="1"/>
      <c r="N77" s="1"/>
    </row>
    <row r="78" spans="13:14">
      <c r="M78" s="1"/>
      <c r="N78" s="1"/>
    </row>
    <row r="79" spans="13:14">
      <c r="M79" s="1"/>
      <c r="N79" s="1"/>
    </row>
    <row r="80" spans="13:14">
      <c r="M80" s="1"/>
      <c r="N80" s="1"/>
    </row>
    <row r="81" spans="13:14">
      <c r="M81" s="1"/>
      <c r="N81" s="1"/>
    </row>
  </sheetData>
  <mergeCells count="1">
    <mergeCell ref="A40:C40"/>
  </mergeCells>
  <phoneticPr fontId="12" type="noConversion"/>
  <hyperlinks>
    <hyperlink ref="F4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2021-05-19T15:17:14Z</dcterms:modified>
</cp:coreProperties>
</file>