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G:\Shared drives\KRamsey Lab\Sequencing\Orders\"/>
    </mc:Choice>
  </mc:AlternateContent>
  <xr:revisionPtr revIDLastSave="0" documentId="13_ncr:1_{3EF74BDC-6FD4-4C4D-B3B1-92BCDDAB6AAE}" xr6:coauthVersionLast="46" xr6:coauthVersionMax="46" xr10:uidLastSave="{00000000-0000-0000-0000-000000000000}"/>
  <bookViews>
    <workbookView xWindow="-110" yWindow="-110" windowWidth="19420" windowHeight="110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3" i="1" l="1"/>
  <c r="O14" i="1"/>
  <c r="N14" i="1"/>
  <c r="O12" i="1"/>
  <c r="N12" i="1"/>
  <c r="O13" i="1"/>
  <c r="H21" i="1"/>
  <c r="I21" i="1" s="1"/>
  <c r="K21" i="1" s="1"/>
  <c r="H28" i="1"/>
  <c r="I28" i="1" s="1"/>
  <c r="K28" i="1" s="1"/>
  <c r="H27" i="1"/>
  <c r="I27" i="1" s="1"/>
  <c r="K27" i="1" s="1"/>
  <c r="H26" i="1"/>
  <c r="I26" i="1" s="1"/>
  <c r="K26" i="1" s="1"/>
  <c r="H25" i="1"/>
  <c r="I25" i="1" s="1"/>
  <c r="K25" i="1" s="1"/>
  <c r="H24" i="1"/>
  <c r="I24" i="1" s="1"/>
  <c r="K24" i="1" s="1"/>
  <c r="I23" i="1"/>
  <c r="K23" i="1" s="1"/>
  <c r="H23" i="1"/>
  <c r="H22" i="1"/>
  <c r="I22" i="1" s="1"/>
  <c r="K22" i="1" s="1"/>
  <c r="H20" i="1"/>
  <c r="I20" i="1" s="1"/>
  <c r="K20" i="1" s="1"/>
  <c r="H19" i="1"/>
  <c r="I19" i="1" s="1"/>
  <c r="K19" i="1" s="1"/>
  <c r="H18" i="1"/>
  <c r="I18" i="1" s="1"/>
  <c r="K18" i="1" s="1"/>
  <c r="H17" i="1"/>
  <c r="I17" i="1" s="1"/>
  <c r="K17" i="1" s="1"/>
  <c r="H16" i="1"/>
  <c r="I16" i="1" s="1"/>
  <c r="K16" i="1" s="1"/>
  <c r="H15" i="1"/>
  <c r="I15" i="1" s="1"/>
  <c r="K15" i="1" s="1"/>
  <c r="H14" i="1"/>
  <c r="I14" i="1" s="1"/>
  <c r="K14" i="1" s="1"/>
  <c r="H13" i="1"/>
  <c r="I13" i="1" s="1"/>
  <c r="K13" i="1" s="1"/>
  <c r="H12" i="1"/>
  <c r="I12" i="1" s="1"/>
  <c r="K12" i="1" s="1"/>
  <c r="H11" i="1"/>
  <c r="I11" i="1" s="1"/>
  <c r="K11" i="1" s="1"/>
  <c r="H10" i="1"/>
  <c r="I10" i="1" s="1"/>
  <c r="K10" i="1" s="1"/>
  <c r="J9" i="1" l="1"/>
  <c r="K9" i="1" s="1"/>
  <c r="J8" i="1"/>
  <c r="K8" i="1" s="1"/>
  <c r="J7" i="1"/>
  <c r="K7" i="1" s="1"/>
  <c r="J6" i="1"/>
  <c r="K6" i="1" s="1"/>
</calcChain>
</file>

<file path=xl/sharedStrings.xml><?xml version="1.0" encoding="utf-8"?>
<sst xmlns="http://schemas.openxmlformats.org/spreadsheetml/2006/main" count="116" uniqueCount="81">
  <si>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</si>
  <si>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</si>
  <si>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</si>
  <si>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</si>
  <si>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</si>
  <si>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</si>
  <si>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</si>
  <si>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</si>
  <si>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</si>
  <si>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</si>
  <si>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</si>
  <si>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</si>
  <si>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</si>
  <si>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</si>
  <si>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</si>
  <si>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</si>
  <si>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</si>
  <si>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</si>
  <si>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</si>
  <si>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</si>
  <si>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</si>
  <si>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</si>
  <si>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</si>
  <si>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</si>
  <si>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</si>
  <si>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</si>
  <si>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</si>
  <si>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</si>
  <si>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</si>
  <si>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</si>
  <si>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Hannah Trautmann</t>
  </si>
  <si>
    <t>a.Add 2.56 μl of 2.5 μM stock to each reaction</t>
  </si>
  <si>
    <t>(C ÷ B)μl</t>
  </si>
  <si>
    <t>2x(~200 ÷ B)μl</t>
  </si>
  <si>
    <t>(12 less D or E - 2.56)μl</t>
  </si>
  <si>
    <t>htrautmann@uri.edu</t>
  </si>
  <si>
    <t>0000143904</t>
  </si>
  <si>
    <t>plasmid</t>
  </si>
  <si>
    <t>Template</t>
  </si>
  <si>
    <t>Water</t>
  </si>
  <si>
    <t>HT11</t>
  </si>
  <si>
    <t>HT12</t>
  </si>
  <si>
    <t>HT13</t>
  </si>
  <si>
    <t>HT14</t>
  </si>
  <si>
    <t>HT15</t>
  </si>
  <si>
    <t>HT16</t>
  </si>
  <si>
    <t>HT17</t>
  </si>
  <si>
    <t>HT18</t>
  </si>
  <si>
    <t>HT19</t>
  </si>
  <si>
    <t>HT20</t>
  </si>
  <si>
    <t>HT21</t>
  </si>
  <si>
    <t>HT22</t>
  </si>
  <si>
    <t>HT23</t>
  </si>
  <si>
    <t>HT24</t>
  </si>
  <si>
    <t>HT25</t>
  </si>
  <si>
    <t>HT26</t>
  </si>
  <si>
    <t>89-1</t>
  </si>
  <si>
    <t>89-2</t>
  </si>
  <si>
    <t>89-3</t>
  </si>
  <si>
    <t>89-4</t>
  </si>
  <si>
    <t>KROL257</t>
  </si>
  <si>
    <t>PCR</t>
  </si>
  <si>
    <t>KROL316</t>
  </si>
  <si>
    <t>KROL362</t>
  </si>
  <si>
    <t>KROL253</t>
  </si>
  <si>
    <t>KROL326</t>
  </si>
  <si>
    <t>KROL177</t>
  </si>
  <si>
    <t>KROL178</t>
  </si>
  <si>
    <t>KROL179</t>
  </si>
  <si>
    <t>KROL180</t>
  </si>
  <si>
    <t>KROL181</t>
  </si>
  <si>
    <t>KROL182</t>
  </si>
  <si>
    <t>HT27</t>
  </si>
  <si>
    <t>HT28</t>
  </si>
  <si>
    <t>HT29</t>
  </si>
  <si>
    <t>HT30</t>
  </si>
  <si>
    <t>HT31</t>
  </si>
  <si>
    <t>HT32</t>
  </si>
  <si>
    <t>HT33</t>
  </si>
  <si>
    <t>template</t>
  </si>
  <si>
    <t>water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</si>
</sst>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 (Body)_x0000_"/>
    </font>
    <font>
      <sz val="10"/>
      <color theme="1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 applyAlignment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3" fillId="0" borderId="1" xfId="0" applyFont="1" applyBorder="1" applyAlignme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2" fontId="4" fillId="0" borderId="1" xfId="0" applyNumberFormat="1" applyFont="1" applyBorder="1"/>
    <xf numFmtId="0" fontId="1" fillId="0" borderId="1" xfId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0" fillId="0" borderId="1" xfId="0" applyBorder="1"/>
    <xf numFmtId="49" fontId="13" fillId="0" borderId="0" xfId="0" applyNumberFormat="1" applyFont="1"/>
    <xf numFmtId="2" fontId="2" fillId="0" borderId="0" xfId="0" applyNumberFormat="1" applyFont="1"/>
    <xf numFmtId="2" fontId="0" fillId="0" borderId="0" xfId="0" applyNumberFormat="1"/>
    <xf numFmtId="0" fontId="11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4" fontId="4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Fill="1" applyBorder="1" applyAlignment="1">
      <alignment horizontal="center" wrapText="1"/>
    </xf>
    <xf numFmtId="0" fontId="8" fillId="0" borderId="0" xfId="0" applyFont="1" applyAlignment="1">
      <alignment horizontal="left"/>
    </xf>
    <xf numFmtId="0" fontId="14" fillId="0" borderId="0" xfId="0" applyFont="1" applyFill="1" applyBorder="1" applyAlignment="1">
      <alignment horizontal="center" wrapText="1"/>
    </xf>
    <xf numFmtId="0" fontId="15" fillId="0" borderId="0" xfId="0" applyFont="1"/>
    <xf numFmtId="2" fontId="4" fillId="0" borderId="0" xfId="0" applyNumberFormat="1" applyFont="1" applyFill="1" applyBorder="1" applyAlignment="1">
      <alignment horizontal="center" wrapText="1"/>
    </xf>
    <xf numFmtId="2" fontId="0" fillId="0" borderId="0" xfId="0" applyNumberFormat="1" applyFont="1"/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htrautmann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O43"/>
  <sheetViews>
    <sheetView tabSelected="1" topLeftCell="E8" workbookViewId="0">
      <selection activeCell="N21" sqref="N21"/>
    </sheetView>
  </sheetViews>
  <sheetFormatPr defaultColWidth="10.6640625" defaultRowHeight="15.5"/>
  <cols>
    <col min="1" max="1" width="18.1640625" customWidth="1"/>
    <col min="2" max="2" width="14.33203125" bestFit="1" customWidth="1"/>
    <col min="3" max="3" width="14.83203125" bestFit="1" customWidth="1"/>
    <col min="4" max="4" width="14.5" style="29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2.33203125" bestFit="1" customWidth="1"/>
  </cols>
  <sheetData>
    <row r="2" spans="1:15" ht="17.5">
      <c r="A2" s="2" t="s">
        <v>18</v>
      </c>
      <c r="B2" s="2" t="s">
        <v>0</v>
      </c>
      <c r="C2" s="7" t="s">
        <v>20</v>
      </c>
      <c r="D2" s="15" t="s">
        <v>21</v>
      </c>
      <c r="E2" s="7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5" s="11" customFormat="1" ht="47.5">
      <c r="A3" s="8"/>
      <c r="B3" s="9" t="s">
        <v>19</v>
      </c>
      <c r="C3" s="8" t="s">
        <v>24</v>
      </c>
      <c r="D3" s="12"/>
      <c r="E3" s="8"/>
      <c r="F3" s="12" t="s">
        <v>22</v>
      </c>
      <c r="G3" s="12" t="s">
        <v>23</v>
      </c>
      <c r="H3" s="13" t="s">
        <v>27</v>
      </c>
      <c r="I3" s="13" t="s">
        <v>27</v>
      </c>
      <c r="J3" s="13" t="s">
        <v>26</v>
      </c>
      <c r="K3" s="14" t="s">
        <v>25</v>
      </c>
      <c r="L3" s="10"/>
      <c r="M3" s="10"/>
    </row>
    <row r="4" spans="1:15">
      <c r="A4" s="4"/>
      <c r="B4" s="4"/>
      <c r="C4" s="3"/>
      <c r="D4" s="16"/>
      <c r="E4" s="3"/>
      <c r="F4" s="4"/>
      <c r="G4" s="4"/>
      <c r="H4" s="15" t="s">
        <v>16</v>
      </c>
      <c r="I4" s="16" t="s">
        <v>5</v>
      </c>
      <c r="J4" s="16" t="s">
        <v>5</v>
      </c>
      <c r="K4" s="2"/>
      <c r="L4" s="1"/>
      <c r="M4" s="1"/>
    </row>
    <row r="5" spans="1:15" ht="31">
      <c r="A5" s="4"/>
      <c r="B5" s="4"/>
      <c r="C5" s="3"/>
      <c r="D5" s="16"/>
      <c r="E5" s="3"/>
      <c r="F5" s="4"/>
      <c r="G5" s="4"/>
      <c r="H5" s="16" t="s">
        <v>17</v>
      </c>
      <c r="I5" s="21" t="s">
        <v>32</v>
      </c>
      <c r="J5" s="21" t="s">
        <v>33</v>
      </c>
      <c r="K5" s="21" t="s">
        <v>34</v>
      </c>
      <c r="L5" s="1"/>
      <c r="M5" s="1" t="s">
        <v>38</v>
      </c>
      <c r="N5" s="30" t="s">
        <v>39</v>
      </c>
    </row>
    <row r="6" spans="1:15">
      <c r="A6" s="4" t="s">
        <v>40</v>
      </c>
      <c r="B6" s="4"/>
      <c r="C6" s="4" t="s">
        <v>37</v>
      </c>
      <c r="D6" s="26" t="s">
        <v>56</v>
      </c>
      <c r="E6" s="4" t="s">
        <v>60</v>
      </c>
      <c r="F6" s="4">
        <v>6500</v>
      </c>
      <c r="G6">
        <v>76.400000000000006</v>
      </c>
      <c r="H6" s="18"/>
      <c r="I6" s="18"/>
      <c r="J6" s="18">
        <f>2*(200/G6)</f>
        <v>5.2356020942408374</v>
      </c>
      <c r="K6" s="18">
        <f>12-J6-2.56</f>
        <v>4.2043979057591621</v>
      </c>
      <c r="L6" s="1"/>
      <c r="M6" s="1"/>
      <c r="N6" s="30"/>
    </row>
    <row r="7" spans="1:15">
      <c r="A7" s="4" t="s">
        <v>41</v>
      </c>
      <c r="B7" s="4"/>
      <c r="C7" s="4" t="s">
        <v>37</v>
      </c>
      <c r="D7" s="26" t="s">
        <v>57</v>
      </c>
      <c r="E7" s="4" t="s">
        <v>60</v>
      </c>
      <c r="F7" s="4">
        <v>6500</v>
      </c>
      <c r="G7">
        <v>466.2</v>
      </c>
      <c r="H7" s="18"/>
      <c r="I7" s="18"/>
      <c r="J7" s="18">
        <f t="shared" ref="J7:J10" si="0">2*(200/G7)</f>
        <v>0.85800085800085801</v>
      </c>
      <c r="K7" s="18">
        <f t="shared" ref="K7:K9" si="1">12-J7-2.56</f>
        <v>8.581999141999141</v>
      </c>
      <c r="L7" s="1"/>
      <c r="M7" s="1"/>
      <c r="N7" s="30"/>
    </row>
    <row r="8" spans="1:15">
      <c r="A8" s="4" t="s">
        <v>42</v>
      </c>
      <c r="B8" s="4"/>
      <c r="C8" s="4" t="s">
        <v>37</v>
      </c>
      <c r="D8" s="26" t="s">
        <v>58</v>
      </c>
      <c r="E8" s="4" t="s">
        <v>60</v>
      </c>
      <c r="F8" s="4">
        <v>6500</v>
      </c>
      <c r="G8">
        <v>413.1</v>
      </c>
      <c r="H8" s="18"/>
      <c r="I8" s="18"/>
      <c r="J8" s="18">
        <f t="shared" si="0"/>
        <v>0.96828854998789637</v>
      </c>
      <c r="K8" s="18">
        <f t="shared" si="1"/>
        <v>8.4717114500121031</v>
      </c>
      <c r="L8" s="1"/>
      <c r="M8" s="1"/>
      <c r="N8" s="30"/>
    </row>
    <row r="9" spans="1:15">
      <c r="A9" s="4" t="s">
        <v>43</v>
      </c>
      <c r="B9" s="4"/>
      <c r="C9" s="4" t="s">
        <v>37</v>
      </c>
      <c r="D9" s="26" t="s">
        <v>59</v>
      </c>
      <c r="E9" s="4" t="s">
        <v>60</v>
      </c>
      <c r="F9" s="4">
        <v>6500</v>
      </c>
      <c r="G9">
        <v>491.8</v>
      </c>
      <c r="H9" s="18"/>
      <c r="I9" s="18"/>
      <c r="J9" s="18">
        <f t="shared" si="0"/>
        <v>0.81333875559170388</v>
      </c>
      <c r="K9" s="18">
        <f t="shared" si="1"/>
        <v>8.6266612444082948</v>
      </c>
      <c r="L9" s="1"/>
      <c r="M9" s="1"/>
      <c r="N9" s="30"/>
    </row>
    <row r="10" spans="1:15">
      <c r="A10" s="4" t="s">
        <v>44</v>
      </c>
      <c r="B10" s="4"/>
      <c r="C10" s="4" t="s">
        <v>61</v>
      </c>
      <c r="D10" s="26">
        <v>100.1</v>
      </c>
      <c r="E10" s="4" t="s">
        <v>62</v>
      </c>
      <c r="F10" s="4">
        <v>5000</v>
      </c>
      <c r="G10" s="22">
        <v>54.3</v>
      </c>
      <c r="H10" s="18">
        <f t="shared" ref="H10:H13" si="2">(F10/100)*2.5</f>
        <v>125</v>
      </c>
      <c r="I10" s="18">
        <f>H10/G10</f>
        <v>2.3020257826887662</v>
      </c>
      <c r="J10" s="18"/>
      <c r="K10" s="18">
        <f>12-I10-2.56</f>
        <v>7.1379742173112337</v>
      </c>
      <c r="L10" s="1"/>
      <c r="M10" s="1"/>
      <c r="N10" s="30"/>
    </row>
    <row r="11" spans="1:15">
      <c r="A11" s="4" t="s">
        <v>45</v>
      </c>
      <c r="B11" s="4"/>
      <c r="C11" s="4" t="s">
        <v>61</v>
      </c>
      <c r="D11" s="26">
        <v>100.1</v>
      </c>
      <c r="E11" s="4" t="s">
        <v>63</v>
      </c>
      <c r="F11" s="4">
        <v>5000</v>
      </c>
      <c r="G11" s="22">
        <v>54.3</v>
      </c>
      <c r="H11" s="18">
        <f t="shared" si="2"/>
        <v>125</v>
      </c>
      <c r="I11" s="18">
        <f>H11/G11</f>
        <v>2.3020257826887662</v>
      </c>
      <c r="J11" s="18"/>
      <c r="K11" s="18">
        <f>12-I11-2.56</f>
        <v>7.1379742173112337</v>
      </c>
      <c r="L11" s="1"/>
      <c r="M11" s="1"/>
      <c r="N11" s="32" t="s">
        <v>79</v>
      </c>
      <c r="O11" s="33" t="s">
        <v>80</v>
      </c>
    </row>
    <row r="12" spans="1:15">
      <c r="A12" s="4" t="s">
        <v>46</v>
      </c>
      <c r="B12" s="4"/>
      <c r="C12" s="4" t="s">
        <v>61</v>
      </c>
      <c r="D12" s="26">
        <v>100.1</v>
      </c>
      <c r="E12" s="4" t="s">
        <v>64</v>
      </c>
      <c r="F12" s="4">
        <v>5000</v>
      </c>
      <c r="G12" s="22">
        <v>54.3</v>
      </c>
      <c r="H12" s="18">
        <f t="shared" si="2"/>
        <v>125</v>
      </c>
      <c r="I12" s="18">
        <f>H12/G12</f>
        <v>2.3020257826887662</v>
      </c>
      <c r="J12" s="18"/>
      <c r="K12" s="18">
        <f>12-I12-2.56</f>
        <v>7.1379742173112337</v>
      </c>
      <c r="L12" s="1"/>
      <c r="M12" s="1">
        <v>100.1</v>
      </c>
      <c r="N12" s="34">
        <f>I10*4</f>
        <v>9.2081031307550649</v>
      </c>
      <c r="O12" s="35">
        <f>K10*4</f>
        <v>28.551896869244935</v>
      </c>
    </row>
    <row r="13" spans="1:15">
      <c r="A13" s="4" t="s">
        <v>47</v>
      </c>
      <c r="B13" s="4"/>
      <c r="C13" s="4" t="s">
        <v>61</v>
      </c>
      <c r="D13" s="26">
        <v>101.1</v>
      </c>
      <c r="E13" s="4" t="s">
        <v>65</v>
      </c>
      <c r="F13" s="4">
        <v>5000</v>
      </c>
      <c r="G13" s="22">
        <v>60.7</v>
      </c>
      <c r="H13" s="18">
        <f t="shared" si="2"/>
        <v>125</v>
      </c>
      <c r="I13" s="18">
        <f>H13/G13</f>
        <v>2.059308072487644</v>
      </c>
      <c r="J13" s="18"/>
      <c r="K13" s="18">
        <f>12-I13-2.56</f>
        <v>7.3806919275123555</v>
      </c>
      <c r="L13" s="1"/>
      <c r="M13" s="1">
        <v>101.1</v>
      </c>
      <c r="N13" s="34">
        <f>I13*9</f>
        <v>18.533772652388798</v>
      </c>
      <c r="O13" s="35">
        <f>K13*9</f>
        <v>66.426227347611203</v>
      </c>
    </row>
    <row r="14" spans="1:15">
      <c r="A14" s="4" t="s">
        <v>48</v>
      </c>
      <c r="B14" s="4"/>
      <c r="C14" s="4" t="s">
        <v>61</v>
      </c>
      <c r="D14" s="26">
        <v>101.1</v>
      </c>
      <c r="E14" s="4" t="s">
        <v>66</v>
      </c>
      <c r="F14" s="4">
        <v>5000</v>
      </c>
      <c r="G14" s="22">
        <v>60.7</v>
      </c>
      <c r="H14" s="18">
        <f t="shared" ref="H14:H20" si="3">(F14/100)*2.5</f>
        <v>125</v>
      </c>
      <c r="I14" s="18">
        <f t="shared" ref="I14:I20" si="4">H14/G14</f>
        <v>2.059308072487644</v>
      </c>
      <c r="J14" s="18"/>
      <c r="K14" s="18">
        <f t="shared" ref="K14:K20" si="5">12-I14-2.56</f>
        <v>7.3806919275123555</v>
      </c>
      <c r="L14" s="1"/>
      <c r="M14" s="1">
        <v>102.1</v>
      </c>
      <c r="N14" s="34">
        <f>I24*9</f>
        <v>19.702276707530647</v>
      </c>
      <c r="O14" s="35">
        <f>K23*9</f>
        <v>65.25772329246935</v>
      </c>
    </row>
    <row r="15" spans="1:15">
      <c r="A15" s="4" t="s">
        <v>49</v>
      </c>
      <c r="B15" s="4"/>
      <c r="C15" s="4" t="s">
        <v>61</v>
      </c>
      <c r="D15" s="26">
        <v>101.1</v>
      </c>
      <c r="E15" s="4" t="s">
        <v>67</v>
      </c>
      <c r="F15" s="4">
        <v>5000</v>
      </c>
      <c r="G15" s="22">
        <v>60.7</v>
      </c>
      <c r="H15" s="18">
        <f t="shared" si="3"/>
        <v>125</v>
      </c>
      <c r="I15" s="18">
        <f t="shared" si="4"/>
        <v>2.059308072487644</v>
      </c>
      <c r="J15" s="18"/>
      <c r="K15" s="18">
        <f t="shared" si="5"/>
        <v>7.3806919275123555</v>
      </c>
      <c r="L15" s="1"/>
      <c r="M15" s="1"/>
      <c r="N15" s="30"/>
    </row>
    <row r="16" spans="1:15">
      <c r="A16" s="4" t="s">
        <v>50</v>
      </c>
      <c r="B16" s="4"/>
      <c r="C16" s="4" t="s">
        <v>61</v>
      </c>
      <c r="D16" s="26">
        <v>101.1</v>
      </c>
      <c r="E16" s="4" t="s">
        <v>68</v>
      </c>
      <c r="F16" s="4">
        <v>5000</v>
      </c>
      <c r="G16" s="22">
        <v>60.7</v>
      </c>
      <c r="H16" s="18">
        <f t="shared" si="3"/>
        <v>125</v>
      </c>
      <c r="I16" s="18">
        <f t="shared" si="4"/>
        <v>2.059308072487644</v>
      </c>
      <c r="J16" s="18"/>
      <c r="K16" s="18">
        <f t="shared" si="5"/>
        <v>7.3806919275123555</v>
      </c>
      <c r="L16" s="1"/>
      <c r="M16" s="1"/>
      <c r="N16" s="30"/>
    </row>
    <row r="17" spans="1:14">
      <c r="A17" s="4" t="s">
        <v>51</v>
      </c>
      <c r="B17" s="4"/>
      <c r="C17" s="4" t="s">
        <v>61</v>
      </c>
      <c r="D17" s="26">
        <v>101.1</v>
      </c>
      <c r="E17" s="4" t="s">
        <v>69</v>
      </c>
      <c r="F17" s="4">
        <v>5000</v>
      </c>
      <c r="G17" s="22">
        <v>60.7</v>
      </c>
      <c r="H17" s="18">
        <f t="shared" si="3"/>
        <v>125</v>
      </c>
      <c r="I17" s="18">
        <f t="shared" si="4"/>
        <v>2.059308072487644</v>
      </c>
      <c r="J17" s="18"/>
      <c r="K17" s="18">
        <f t="shared" si="5"/>
        <v>7.3806919275123555</v>
      </c>
      <c r="L17" s="1"/>
      <c r="M17" s="1"/>
      <c r="N17" s="30"/>
    </row>
    <row r="18" spans="1:14">
      <c r="A18" s="4" t="s">
        <v>52</v>
      </c>
      <c r="B18" s="4"/>
      <c r="C18" s="4" t="s">
        <v>61</v>
      </c>
      <c r="D18" s="26">
        <v>101.1</v>
      </c>
      <c r="E18" s="4" t="s">
        <v>70</v>
      </c>
      <c r="F18" s="4">
        <v>5000</v>
      </c>
      <c r="G18" s="22">
        <v>60.7</v>
      </c>
      <c r="H18" s="18">
        <f t="shared" si="3"/>
        <v>125</v>
      </c>
      <c r="I18" s="18">
        <f t="shared" si="4"/>
        <v>2.059308072487644</v>
      </c>
      <c r="J18" s="18"/>
      <c r="K18" s="18">
        <f t="shared" si="5"/>
        <v>7.3806919275123555</v>
      </c>
      <c r="L18" s="1"/>
      <c r="M18" s="1"/>
      <c r="N18" s="30"/>
    </row>
    <row r="19" spans="1:14">
      <c r="A19" s="4" t="s">
        <v>53</v>
      </c>
      <c r="B19" s="4"/>
      <c r="C19" s="4" t="s">
        <v>61</v>
      </c>
      <c r="D19" s="26">
        <v>101.1</v>
      </c>
      <c r="E19" s="4" t="s">
        <v>71</v>
      </c>
      <c r="F19" s="4">
        <v>5000</v>
      </c>
      <c r="G19" s="22">
        <v>60.7</v>
      </c>
      <c r="H19" s="18">
        <f t="shared" si="3"/>
        <v>125</v>
      </c>
      <c r="I19" s="18">
        <f t="shared" si="4"/>
        <v>2.059308072487644</v>
      </c>
      <c r="J19" s="18"/>
      <c r="K19" s="18">
        <f t="shared" si="5"/>
        <v>7.3806919275123555</v>
      </c>
      <c r="L19" s="1"/>
      <c r="M19" s="1"/>
      <c r="N19" s="30"/>
    </row>
    <row r="20" spans="1:14">
      <c r="A20" s="4" t="s">
        <v>54</v>
      </c>
      <c r="B20" s="4"/>
      <c r="C20" s="4" t="s">
        <v>61</v>
      </c>
      <c r="D20" s="26">
        <v>101.1</v>
      </c>
      <c r="E20" s="4" t="s">
        <v>64</v>
      </c>
      <c r="F20" s="4">
        <v>5000</v>
      </c>
      <c r="G20" s="22">
        <v>60.7</v>
      </c>
      <c r="H20" s="18">
        <f t="shared" si="3"/>
        <v>125</v>
      </c>
      <c r="I20" s="18">
        <f t="shared" si="4"/>
        <v>2.059308072487644</v>
      </c>
      <c r="J20" s="18"/>
      <c r="K20" s="18">
        <f t="shared" si="5"/>
        <v>7.3806919275123555</v>
      </c>
      <c r="L20" s="1"/>
      <c r="M20" s="1"/>
      <c r="N20" s="30"/>
    </row>
    <row r="21" spans="1:14">
      <c r="A21" s="4" t="s">
        <v>55</v>
      </c>
      <c r="B21" s="4"/>
      <c r="C21" s="4" t="s">
        <v>61</v>
      </c>
      <c r="D21" s="26">
        <v>102.1</v>
      </c>
      <c r="E21" s="4" t="s">
        <v>65</v>
      </c>
      <c r="F21" s="4">
        <v>5000</v>
      </c>
      <c r="G21" s="22">
        <v>57.1</v>
      </c>
      <c r="H21" s="18">
        <f t="shared" ref="H21" si="6">(F21/100)*2.5</f>
        <v>125</v>
      </c>
      <c r="I21" s="18">
        <f>H21/G21</f>
        <v>2.1891418563922942</v>
      </c>
      <c r="J21" s="18"/>
      <c r="K21" s="18">
        <f>12-I21-2.56</f>
        <v>7.2508581436077062</v>
      </c>
      <c r="L21" s="1"/>
      <c r="M21" s="1"/>
      <c r="N21" s="30"/>
    </row>
    <row r="22" spans="1:14">
      <c r="A22" s="4" t="s">
        <v>72</v>
      </c>
      <c r="B22" s="4"/>
      <c r="C22" s="4" t="s">
        <v>61</v>
      </c>
      <c r="D22" s="26">
        <v>102.1</v>
      </c>
      <c r="E22" s="4" t="s">
        <v>66</v>
      </c>
      <c r="F22" s="4">
        <v>5000</v>
      </c>
      <c r="G22" s="22">
        <v>57.1</v>
      </c>
      <c r="H22" s="18">
        <f t="shared" ref="H22:H28" si="7">(F22/100)*2.5</f>
        <v>125</v>
      </c>
      <c r="I22" s="18">
        <f t="shared" ref="I22:I28" si="8">H22/G22</f>
        <v>2.1891418563922942</v>
      </c>
      <c r="J22" s="18"/>
      <c r="K22" s="18">
        <f t="shared" ref="K22:K28" si="9">12-I22-2.56</f>
        <v>7.2508581436077062</v>
      </c>
      <c r="L22" s="1"/>
      <c r="M22" s="1"/>
      <c r="N22" s="30"/>
    </row>
    <row r="23" spans="1:14">
      <c r="A23" s="4" t="s">
        <v>73</v>
      </c>
      <c r="B23" s="4"/>
      <c r="C23" s="4" t="s">
        <v>61</v>
      </c>
      <c r="D23" s="26">
        <v>102.1</v>
      </c>
      <c r="E23" s="4" t="s">
        <v>67</v>
      </c>
      <c r="F23" s="4">
        <v>5000</v>
      </c>
      <c r="G23" s="22">
        <v>57.1</v>
      </c>
      <c r="H23" s="18">
        <f t="shared" si="7"/>
        <v>125</v>
      </c>
      <c r="I23" s="18">
        <f t="shared" si="8"/>
        <v>2.1891418563922942</v>
      </c>
      <c r="J23" s="18"/>
      <c r="K23" s="18">
        <f t="shared" si="9"/>
        <v>7.2508581436077062</v>
      </c>
      <c r="L23" s="1"/>
      <c r="M23" s="1"/>
      <c r="N23" s="30"/>
    </row>
    <row r="24" spans="1:14">
      <c r="A24" s="4" t="s">
        <v>74</v>
      </c>
      <c r="B24" s="4"/>
      <c r="C24" s="4" t="s">
        <v>61</v>
      </c>
      <c r="D24" s="26">
        <v>102.1</v>
      </c>
      <c r="E24" s="4" t="s">
        <v>68</v>
      </c>
      <c r="F24" s="4">
        <v>5000</v>
      </c>
      <c r="G24" s="22">
        <v>57.1</v>
      </c>
      <c r="H24" s="18">
        <f t="shared" si="7"/>
        <v>125</v>
      </c>
      <c r="I24" s="18">
        <f t="shared" si="8"/>
        <v>2.1891418563922942</v>
      </c>
      <c r="J24" s="18"/>
      <c r="K24" s="18">
        <f t="shared" si="9"/>
        <v>7.2508581436077062</v>
      </c>
      <c r="L24" s="1"/>
      <c r="M24" s="1"/>
      <c r="N24" s="30"/>
    </row>
    <row r="25" spans="1:14">
      <c r="A25" s="4" t="s">
        <v>75</v>
      </c>
      <c r="B25" s="4"/>
      <c r="C25" s="4" t="s">
        <v>61</v>
      </c>
      <c r="D25" s="26">
        <v>102.1</v>
      </c>
      <c r="E25" s="4" t="s">
        <v>69</v>
      </c>
      <c r="F25" s="4">
        <v>5000</v>
      </c>
      <c r="G25" s="22">
        <v>57.1</v>
      </c>
      <c r="H25" s="18">
        <f t="shared" si="7"/>
        <v>125</v>
      </c>
      <c r="I25" s="18">
        <f t="shared" si="8"/>
        <v>2.1891418563922942</v>
      </c>
      <c r="J25" s="18"/>
      <c r="K25" s="18">
        <f t="shared" si="9"/>
        <v>7.2508581436077062</v>
      </c>
      <c r="L25" s="1"/>
      <c r="M25" s="1"/>
      <c r="N25" s="30"/>
    </row>
    <row r="26" spans="1:14">
      <c r="A26" s="4" t="s">
        <v>76</v>
      </c>
      <c r="B26" s="4"/>
      <c r="C26" s="4" t="s">
        <v>61</v>
      </c>
      <c r="D26" s="26">
        <v>102.1</v>
      </c>
      <c r="E26" s="4" t="s">
        <v>70</v>
      </c>
      <c r="F26" s="4">
        <v>5000</v>
      </c>
      <c r="G26" s="22">
        <v>57.1</v>
      </c>
      <c r="H26" s="18">
        <f t="shared" si="7"/>
        <v>125</v>
      </c>
      <c r="I26" s="18">
        <f t="shared" si="8"/>
        <v>2.1891418563922942</v>
      </c>
      <c r="J26" s="18"/>
      <c r="K26" s="18">
        <f t="shared" si="9"/>
        <v>7.2508581436077062</v>
      </c>
      <c r="L26" s="1"/>
    </row>
    <row r="27" spans="1:14">
      <c r="A27" s="4" t="s">
        <v>77</v>
      </c>
      <c r="B27" s="4"/>
      <c r="C27" s="4" t="s">
        <v>61</v>
      </c>
      <c r="D27" s="26">
        <v>102.1</v>
      </c>
      <c r="E27" s="4" t="s">
        <v>71</v>
      </c>
      <c r="F27" s="4">
        <v>5000</v>
      </c>
      <c r="G27" s="22">
        <v>57.1</v>
      </c>
      <c r="H27" s="18">
        <f t="shared" si="7"/>
        <v>125</v>
      </c>
      <c r="I27" s="18">
        <f t="shared" si="8"/>
        <v>2.1891418563922942</v>
      </c>
      <c r="J27" s="18"/>
      <c r="K27" s="18">
        <f t="shared" si="9"/>
        <v>7.2508581436077062</v>
      </c>
      <c r="L27" s="1"/>
      <c r="M27" s="24"/>
      <c r="N27" s="20"/>
    </row>
    <row r="28" spans="1:14">
      <c r="A28" s="4" t="s">
        <v>78</v>
      </c>
      <c r="B28" s="4"/>
      <c r="C28" s="4" t="s">
        <v>61</v>
      </c>
      <c r="D28" s="26">
        <v>102.1</v>
      </c>
      <c r="E28" s="4" t="s">
        <v>64</v>
      </c>
      <c r="F28" s="4">
        <v>5000</v>
      </c>
      <c r="G28" s="22">
        <v>57.1</v>
      </c>
      <c r="H28" s="18">
        <f t="shared" si="7"/>
        <v>125</v>
      </c>
      <c r="I28" s="18">
        <f t="shared" si="8"/>
        <v>2.1891418563922942</v>
      </c>
      <c r="J28" s="18"/>
      <c r="K28" s="18">
        <f t="shared" si="9"/>
        <v>7.2508581436077062</v>
      </c>
      <c r="L28" s="1"/>
      <c r="M28" s="24"/>
      <c r="N28" s="24"/>
    </row>
    <row r="29" spans="1:14">
      <c r="A29" s="4"/>
      <c r="B29" s="4"/>
      <c r="C29" s="4"/>
      <c r="D29" s="26"/>
      <c r="E29" s="4"/>
      <c r="F29" s="4"/>
      <c r="G29" s="22"/>
      <c r="H29" s="18"/>
      <c r="I29" s="18"/>
      <c r="J29" s="18"/>
      <c r="K29" s="18"/>
      <c r="M29" s="25"/>
      <c r="N29" s="20"/>
    </row>
    <row r="30" spans="1:14">
      <c r="A30" s="5"/>
      <c r="B30" s="5"/>
      <c r="C30" s="5"/>
      <c r="D30" s="27"/>
      <c r="F30" s="5"/>
      <c r="G30" s="5"/>
      <c r="H30" s="5"/>
      <c r="I30" s="5"/>
      <c r="J30" s="5"/>
      <c r="K30" s="5"/>
      <c r="L30" s="1"/>
      <c r="M30" s="1"/>
    </row>
    <row r="31" spans="1:14">
      <c r="A31" s="31" t="s">
        <v>31</v>
      </c>
      <c r="B31" s="31"/>
      <c r="C31" s="31"/>
      <c r="D31" s="27"/>
      <c r="F31" s="5"/>
      <c r="G31" s="5"/>
      <c r="H31" s="5"/>
      <c r="I31" s="5"/>
      <c r="J31" s="5"/>
      <c r="K31" s="5"/>
      <c r="L31" s="1"/>
      <c r="M31" s="1"/>
    </row>
    <row r="32" spans="1:14">
      <c r="A32" s="6"/>
      <c r="B32" s="5"/>
      <c r="C32" s="5"/>
      <c r="D32" s="27"/>
      <c r="E32" s="5"/>
      <c r="F32" s="5"/>
      <c r="G32" s="5"/>
      <c r="H32" s="5"/>
      <c r="I32" s="5"/>
      <c r="J32" s="5"/>
      <c r="K32" s="5"/>
      <c r="L32" s="1"/>
      <c r="M32" s="1"/>
    </row>
    <row r="33" spans="1:13">
      <c r="A33" s="5"/>
      <c r="B33" s="5"/>
      <c r="C33" s="5"/>
      <c r="D33" s="27"/>
      <c r="E33" s="5"/>
      <c r="F33" s="5"/>
      <c r="G33" s="5"/>
      <c r="H33" s="5"/>
      <c r="I33" s="5"/>
      <c r="J33" s="5"/>
      <c r="K33" s="5"/>
      <c r="L33" s="1"/>
      <c r="M33" s="1"/>
    </row>
    <row r="34" spans="1:13">
      <c r="A34" s="17" t="s">
        <v>14</v>
      </c>
      <c r="B34" s="4"/>
      <c r="C34" s="4" t="s">
        <v>29</v>
      </c>
      <c r="D34" s="28">
        <v>44208</v>
      </c>
      <c r="E34" s="4" t="s">
        <v>15</v>
      </c>
      <c r="F34" s="4" t="s">
        <v>30</v>
      </c>
      <c r="G34" s="5"/>
      <c r="H34" s="5"/>
      <c r="K34" s="5"/>
      <c r="L34" s="1"/>
      <c r="M34" s="1"/>
    </row>
    <row r="35" spans="1:13">
      <c r="A35" s="17" t="s">
        <v>8</v>
      </c>
      <c r="B35" s="17" t="s">
        <v>12</v>
      </c>
      <c r="C35" s="4" t="s">
        <v>9</v>
      </c>
      <c r="D35" s="16" t="s">
        <v>13</v>
      </c>
      <c r="E35" s="4" t="s">
        <v>10</v>
      </c>
      <c r="F35" s="19" t="s">
        <v>35</v>
      </c>
      <c r="G35" s="4" t="s">
        <v>11</v>
      </c>
      <c r="H35" s="23" t="s">
        <v>36</v>
      </c>
      <c r="K35" s="5"/>
      <c r="L35" s="1"/>
      <c r="M35" s="1"/>
    </row>
    <row r="36" spans="1:13">
      <c r="J36" s="1"/>
      <c r="K36" s="1"/>
      <c r="L36" s="1"/>
      <c r="M36" s="1"/>
    </row>
    <row r="37" spans="1:13">
      <c r="B37" s="1"/>
    </row>
    <row r="38" spans="1:13">
      <c r="B38" s="1"/>
      <c r="C38" s="20"/>
    </row>
    <row r="39" spans="1:13">
      <c r="B39" s="1"/>
      <c r="C39" s="20"/>
    </row>
    <row r="40" spans="1:13">
      <c r="B40" s="1"/>
    </row>
    <row r="41" spans="1:13">
      <c r="B41" s="1"/>
    </row>
    <row r="42" spans="1:13">
      <c r="B42" s="1"/>
      <c r="C42" s="20"/>
    </row>
    <row r="43" spans="1:13">
      <c r="B43" s="1"/>
      <c r="C43" s="20"/>
    </row>
  </sheetData>
  <mergeCells count="1">
    <mergeCell ref="A31:C31"/>
  </mergeCells>
  <phoneticPr fontId="12" type="noConversion"/>
  <hyperlinks>
    <hyperlink ref="F35" r:id="rId1" xr:uid="{D8ED0D81-6353-4868-BBB9-D2D3CDC10EA9}"/>
  </hyperlinks>
  <pageMargins left="0.7" right="0.7" top="0.75" bottom="0.75" header="0.3" footer="0.3"/>
  <pageSetup scale="68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Hannah Trautmann</cp:lastModifiedBy>
  <cp:lastPrinted>2020-03-02T15:10:45Z</cp:lastPrinted>
  <dcterms:created xsi:type="dcterms:W3CDTF">2018-11-27T14:11:25Z</dcterms:created>
  <dcterms:modified xsi:type="dcterms:W3CDTF">2021-01-11T16:10:34Z</dcterms:modified>
</cp:coreProperties>
</file>