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hared drives\KRamsey Lab\Protocols\RNA_cDNA\"/>
    </mc:Choice>
  </mc:AlternateContent>
  <xr:revisionPtr revIDLastSave="0" documentId="13_ncr:1_{AE3CB419-4001-4E16-8C35-CD86461EAC84}" xr6:coauthVersionLast="47" xr6:coauthVersionMax="47" xr10:uidLastSave="{00000000-0000-0000-0000-000000000000}"/>
  <bookViews>
    <workbookView xWindow="-96" yWindow="0" windowWidth="11712" windowHeight="12336" activeTab="1" xr2:uid="{00000000-000D-0000-FFFF-FFFF00000000}"/>
  </bookViews>
  <sheets>
    <sheet name="200912_KMR_cDNA_priM" sheetId="1" r:id="rId1"/>
    <sheet name="Analysis" sheetId="4" r:id="rId2"/>
    <sheet name="Sheet1" sheetId="3" r:id="rId3"/>
  </sheets>
  <externalReferences>
    <externalReference r:id="rId4"/>
  </externalReferences>
  <definedNames>
    <definedName name="_xlnm._FilterDatabase" localSheetId="0" hidden="1">'200912_KMR_cDNA_priM'!$A$2:$L$98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4" l="1"/>
  <c r="G7" i="4"/>
  <c r="G6" i="4"/>
  <c r="J6" i="4" s="1"/>
  <c r="G5" i="4"/>
  <c r="G4" i="4"/>
  <c r="J3" i="4"/>
  <c r="L3" i="4" s="1"/>
  <c r="G3" i="4"/>
  <c r="I3" i="4" s="1"/>
  <c r="K3" i="4" s="1"/>
  <c r="N3" i="4" l="1"/>
  <c r="O3" i="4" s="1"/>
  <c r="M3" i="4"/>
  <c r="N4" i="4"/>
  <c r="O4" i="4" s="1"/>
  <c r="Q4" i="4" s="1"/>
  <c r="V13" i="4" s="1"/>
  <c r="L6" i="4"/>
  <c r="I6" i="4"/>
  <c r="K6" i="4" s="1"/>
  <c r="Q3" i="4" l="1"/>
  <c r="U13" i="4" s="1"/>
  <c r="T13" i="4"/>
  <c r="N7" i="4"/>
  <c r="O7" i="4" s="1"/>
  <c r="Q7" i="4" s="1"/>
  <c r="V14" i="4" s="1"/>
  <c r="N6" i="4"/>
  <c r="O6" i="4" s="1"/>
  <c r="M6" i="4"/>
  <c r="T14" i="4" l="1"/>
  <c r="Q6" i="4"/>
  <c r="U14" i="4" s="1"/>
</calcChain>
</file>

<file path=xl/sharedStrings.xml><?xml version="1.0" encoding="utf-8"?>
<sst xmlns="http://schemas.openxmlformats.org/spreadsheetml/2006/main" count="429" uniqueCount="149">
  <si>
    <t>Experiment: 200912_KMR_cDNA_priM  Selected Filter: SYBR Green I / HRM Dye (465-510)</t>
  </si>
  <si>
    <t>Include</t>
  </si>
  <si>
    <t>Color</t>
  </si>
  <si>
    <t>Pos</t>
  </si>
  <si>
    <t>Name</t>
  </si>
  <si>
    <t>Cp</t>
  </si>
  <si>
    <t>Concentration</t>
  </si>
  <si>
    <t>Standard</t>
  </si>
  <si>
    <t>Status</t>
  </si>
  <si>
    <t>A1</t>
  </si>
  <si>
    <t>tul4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</si>
  <si>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</si>
  <si>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</si>
  <si>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</si>
  <si>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</si>
  <si>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</si>
  <si>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</si>
  <si>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</si>
  <si>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</si>
  <si>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</si>
  <si>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</si>
  <si>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</si>
  <si>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</si>
  <si>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</si>
  <si>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</si>
  <si>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</si>
  <si>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</si>
  <si>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</si>
  <si>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</si>
  <si>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</si>
  <si>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</si>
  <si>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</si>
  <si>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</si>
  <si>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</si>
  <si>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</si>
  <si>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</si>
  <si>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</si>
  <si>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</si>
  <si>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</si>
  <si>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</si>
  <si>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</si>
  <si>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</si>
  <si>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</si>
  <si>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</si>
  <si>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</si>
  <si>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</si>
  <si>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</si>
  <si>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</si>
  <si>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</si>
  <si>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</si>
  <si>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</si>
  <si>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</si>
  <si>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</si>
  <si>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</si>
  <si>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</si>
  <si>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</si>
  <si>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</si>
  <si>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</si>
  <si>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</si>
  <si>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</si>
  <si>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</si>
  <si>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</si>
  <si>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</si>
  <si>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</si>
  <si>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</si>
  <si>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</si>
  <si>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</si>
  <si>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</si>
  <si>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</si>
  <si>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</si>
  <si>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</si>
  <si>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</si>
  <si>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</si>
  <si>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</si>
  <si>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</si>
  <si>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</si>
  <si>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</si>
  <si>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</si>
  <si>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</si>
  <si>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</si>
  <si>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</si>
  <si>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</si>
  <si>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</si>
  <si>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</si>
  <si>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</si>
  <si>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</si>
  <si>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</si>
  <si>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</si>
  <si>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</si>
  <si>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</si>
  <si>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</si>
  <si>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</si>
  <si>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</si>
  <si>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</si>
  <si>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</si>
  <si>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</si>
  <si>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</si>
  <si>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</si>
  <si>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</si>
  <si>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</si>
  <si>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</si>
  <si>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</si>
  <si>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</si>
  <si>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</si>
  <si>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</si>
  <si>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</si>
  <si>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priM</t>
  </si>
  <si>
    <t>LVS</t>
  </si>
  <si>
    <t>LVS ∆pmrA</t>
  </si>
  <si>
    <t>LVS ∆pmrA FTL_0146(F213L)</t>
  </si>
  <si>
    <r>
      <t>B</t>
    </r>
    <r>
      <rPr>
        <sz val="12"/>
        <color theme="1"/>
        <rFont val="4"/>
      </rPr>
      <t>4</t>
    </r>
  </si>
  <si>
    <t>LVS FTL_0146(F315L)</t>
  </si>
  <si>
    <t>A13</t>
  </si>
  <si>
    <t>LVS ∆pmrA(sup)</t>
  </si>
  <si>
    <t>B13</t>
  </si>
  <si>
    <t>A14</t>
  </si>
  <si>
    <t>B14</t>
  </si>
  <si>
    <t>B15</t>
  </si>
  <si>
    <t>A15</t>
  </si>
  <si>
    <t>A16</t>
  </si>
  <si>
    <t>B16</t>
  </si>
  <si>
    <t>LVS ∆pmrA (old)</t>
  </si>
  <si>
    <t>stdev</t>
  </si>
  <si>
    <t>stdev</t>
    <phoneticPr fontId="0"/>
  </si>
  <si>
    <t>s</t>
  </si>
  <si>
    <t>1.8^-averDDCT</t>
  </si>
  <si>
    <t>error bars</t>
  </si>
  <si>
    <t>+</t>
  </si>
  <si>
    <t>-</t>
  </si>
  <si>
    <t>priM error bars</t>
  </si>
  <si>
    <t>LVS A</t>
  </si>
  <si>
    <t>LVS B</t>
  </si>
  <si>
    <t>LVS C</t>
  </si>
  <si>
    <t>Average</t>
  </si>
  <si>
    <t>St Dev</t>
  </si>
  <si>
    <t>DCt</t>
  </si>
  <si>
    <t>average DCt</t>
  </si>
  <si>
    <t>DDCT vs control</t>
  </si>
  <si>
    <t xml:space="preserve"> DDCT +/- stdev</t>
  </si>
  <si>
    <t>1.8^-DDCT+/- stdev</t>
  </si>
  <si>
    <t>LVS ∆pmrA (new) A</t>
  </si>
  <si>
    <t>LVS ∆pmrA (new) B</t>
  </si>
  <si>
    <t>LVS ∆pmrA (new) C</t>
  </si>
  <si>
    <t>LVS ∆pmrA (new)</t>
  </si>
  <si>
    <r>
      <rPr>
        <b/>
        <i/>
        <sz val="9"/>
        <rFont val="Arial"/>
        <family val="2"/>
      </rPr>
      <t>priM</t>
    </r>
    <r>
      <rPr>
        <b/>
        <sz val="9"/>
        <rFont val="Arial"/>
        <family val="2"/>
      </rPr>
      <t xml:space="preserve"> average</t>
    </r>
  </si>
  <si>
    <r>
      <rPr>
        <b/>
        <i/>
        <sz val="9"/>
        <rFont val="Arial"/>
        <family val="2"/>
      </rPr>
      <t>tul4</t>
    </r>
    <r>
      <rPr>
        <b/>
        <sz val="9"/>
        <rFont val="Arial"/>
        <family val="2"/>
      </rPr>
      <t xml:space="preserve"> average</t>
    </r>
  </si>
  <si>
    <t>DNA sample</t>
  </si>
  <si>
    <t>test primer set</t>
  </si>
  <si>
    <t>control primer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</si>
</sst>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4"/>
    </font>
    <font>
      <sz val="11"/>
      <name val="Arial"/>
      <family val="2"/>
    </font>
    <font>
      <i/>
      <sz val="11"/>
      <color theme="1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</cellStyleXfs>
  <cellXfs count="31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34" borderId="0" xfId="0" applyFill="1"/>
    <xf numFmtId="0" fontId="1" fillId="0" borderId="0" xfId="42"/>
    <xf numFmtId="0" fontId="25" fillId="0" borderId="10" xfId="42" applyFont="1" applyBorder="1" applyAlignment="1">
      <alignment horizontal="center"/>
    </xf>
    <xf numFmtId="0" fontId="22" fillId="33" borderId="10" xfId="42" applyFont="1" applyFill="1" applyBorder="1"/>
    <xf numFmtId="0" fontId="22" fillId="33" borderId="10" xfId="42" applyFont="1" applyFill="1" applyBorder="1" applyAlignment="1">
      <alignment wrapText="1"/>
    </xf>
    <xf numFmtId="0" fontId="22" fillId="33" borderId="12" xfId="42" applyFont="1" applyFill="1" applyBorder="1"/>
    <xf numFmtId="0" fontId="22" fillId="33" borderId="13" xfId="42" applyFont="1" applyFill="1" applyBorder="1" applyAlignment="1">
      <alignment wrapText="1"/>
    </xf>
    <xf numFmtId="0" fontId="22" fillId="33" borderId="10" xfId="42" applyFont="1" applyFill="1" applyBorder="1" applyAlignment="1">
      <alignment horizontal="center" wrapText="1"/>
    </xf>
    <xf numFmtId="0" fontId="22" fillId="0" borderId="10" xfId="42" applyFont="1" applyBorder="1" applyAlignment="1">
      <alignment wrapText="1"/>
    </xf>
    <xf numFmtId="0" fontId="23" fillId="0" borderId="10" xfId="42" applyFont="1" applyBorder="1"/>
    <xf numFmtId="2" fontId="23" fillId="0" borderId="10" xfId="42" applyNumberFormat="1" applyFont="1" applyBorder="1"/>
    <xf numFmtId="164" fontId="23" fillId="0" borderId="10" xfId="42" applyNumberFormat="1" applyFont="1" applyBorder="1"/>
    <xf numFmtId="164" fontId="23" fillId="0" borderId="12" xfId="42" applyNumberFormat="1" applyFont="1" applyBorder="1"/>
    <xf numFmtId="164" fontId="24" fillId="33" borderId="10" xfId="42" applyNumberFormat="1" applyFont="1" applyFill="1" applyBorder="1"/>
    <xf numFmtId="164" fontId="24" fillId="33" borderId="13" xfId="42" applyNumberFormat="1" applyFont="1" applyFill="1" applyBorder="1"/>
    <xf numFmtId="164" fontId="24" fillId="0" borderId="10" xfId="42" applyNumberFormat="1" applyFont="1" applyBorder="1"/>
    <xf numFmtId="2" fontId="24" fillId="0" borderId="10" xfId="42" applyNumberFormat="1" applyFont="1" applyBorder="1"/>
    <xf numFmtId="0" fontId="23" fillId="0" borderId="0" xfId="42" applyFont="1"/>
    <xf numFmtId="0" fontId="24" fillId="0" borderId="10" xfId="42" applyFont="1" applyBorder="1"/>
    <xf numFmtId="0" fontId="16" fillId="0" borderId="0" xfId="42" applyFont="1"/>
    <xf numFmtId="0" fontId="19" fillId="0" borderId="0" xfId="42" applyFont="1"/>
    <xf numFmtId="0" fontId="19" fillId="0" borderId="10" xfId="42" applyFont="1" applyBorder="1" applyAlignment="1">
      <alignment horizontal="center" wrapText="1"/>
    </xf>
    <xf numFmtId="0" fontId="20" fillId="0" borderId="10" xfId="42" applyFont="1" applyBorder="1"/>
    <xf numFmtId="0" fontId="19" fillId="0" borderId="10" xfId="42" applyFont="1" applyBorder="1"/>
    <xf numFmtId="0" fontId="19" fillId="0" borderId="11" xfId="42" applyFont="1" applyBorder="1"/>
    <xf numFmtId="164" fontId="19" fillId="0" borderId="10" xfId="42" applyNumberFormat="1" applyFont="1" applyBorder="1"/>
    <xf numFmtId="0" fontId="26" fillId="0" borderId="10" xfId="42" applyFont="1" applyBorder="1"/>
    <xf numFmtId="164" fontId="1" fillId="0" borderId="10" xfId="42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798B9844-0BEA-49BF-989D-E9D32513015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Analysis!#REF!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Analysis!#REF!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Analysis!$S$13:$S$14</c:f>
              <c:strCache>
                <c:ptCount val="2"/>
                <c:pt idx="0">
                  <c:v>LVS</c:v>
                </c:pt>
                <c:pt idx="1">
                  <c:v>LVS ∆pmrA (new)</c:v>
                </c:pt>
              </c:strCache>
            </c:strRef>
          </c:cat>
          <c:val>
            <c:numRef>
              <c:f>Analysis!$T$13:$T$14</c:f>
              <c:numCache>
                <c:formatCode>0.000</c:formatCode>
                <c:ptCount val="2"/>
                <c:pt idx="0">
                  <c:v>1</c:v>
                </c:pt>
                <c:pt idx="1">
                  <c:v>222.95818012573906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1B-499A-A356-063CF9BF6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27013855"/>
        <c:axId val="1801192079"/>
      </c:barChart>
      <c:catAx>
        <c:axId val="182701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192079"/>
        <c:crossesAt val="0.1"/>
        <c:auto val="1"/>
        <c:lblAlgn val="ctr"/>
        <c:lblOffset val="100"/>
        <c:noMultiLvlLbl val="0"/>
      </c:catAx>
      <c:valAx>
        <c:axId val="180119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Relative </a:t>
                </a:r>
                <a:r>
                  <a:rPr lang="en-US" sz="1600" b="1" i="1"/>
                  <a:t>priM</a:t>
                </a:r>
                <a:r>
                  <a:rPr lang="en-US" sz="1600" b="1"/>
                  <a:t> transcript 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7013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304800</xdr:colOff>
      <xdr:row>2</xdr:row>
      <xdr:rowOff>101600</xdr:rowOff>
    </xdr:from>
    <xdr:to>
      <xdr:col>32</xdr:col>
      <xdr:colOff>355600</xdr:colOff>
      <xdr:row>20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A51A4F-85C2-4EB9-AD53-650A4A5A07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Shared%20drives\KRamsey%20Lab\Alex\20240325_Alex_q-RTPCR_Real.xlsx" TargetMode="External"/><Relationship Id="rId1" Type="http://schemas.openxmlformats.org/officeDocument/2006/relationships/externalLinkPath" Target="/Shared%20drives/KRamsey%20Lab/Alex/20240325_Alex_q-RTPCR_Re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0325_Alex_PCR_Real"/>
      <sheetName val="Cleaned up"/>
      <sheetName val="Analysis"/>
    </sheetNames>
    <sheetDataSet>
      <sheetData sheetId="0" refreshError="1"/>
      <sheetData sheetId="1" refreshError="1"/>
      <sheetData sheetId="2">
        <row r="13">
          <cell r="S13" t="str">
            <v>LVS</v>
          </cell>
          <cell r="T13">
            <v>1</v>
          </cell>
        </row>
        <row r="14">
          <cell r="S14" t="str">
            <v xml:space="preserve">LVS Δ rpsU2 pF </v>
          </cell>
          <cell r="T14">
            <v>27.885916622481773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"/>
  <sheetViews>
    <sheetView workbookViewId="0">
      <selection activeCell="D2" sqref="D2"/>
    </sheetView>
  </sheetViews>
  <sheetFormatPr defaultColWidth="11.19921875" defaultRowHeight="15.6"/>
  <sheetData>
    <row r="1" spans="1:12">
      <c r="A1" t="s">
        <v>0</v>
      </c>
    </row>
    <row r="2" spans="1:12">
      <c r="A2" t="s">
        <v>1</v>
      </c>
      <c r="B2" t="s">
        <v>2</v>
      </c>
      <c r="C2" t="s">
        <v>3</v>
      </c>
      <c r="E2" t="s">
        <v>4</v>
      </c>
      <c r="G2" t="s">
        <v>5</v>
      </c>
      <c r="H2" t="s">
        <v>133</v>
      </c>
      <c r="I2" t="s">
        <v>134</v>
      </c>
      <c r="J2" t="s">
        <v>6</v>
      </c>
      <c r="K2" t="s">
        <v>7</v>
      </c>
      <c r="L2" t="s">
        <v>8</v>
      </c>
    </row>
    <row r="3" spans="1:12">
      <c r="A3" t="b">
        <v>1</v>
      </c>
      <c r="B3">
        <v>255</v>
      </c>
      <c r="C3" t="s">
        <v>9</v>
      </c>
      <c r="D3" t="s">
        <v>9</v>
      </c>
      <c r="E3" t="s">
        <v>106</v>
      </c>
      <c r="F3" t="s">
        <v>130</v>
      </c>
      <c r="G3">
        <v>28.13</v>
      </c>
      <c r="H3" s="1">
        <v>28.14</v>
      </c>
      <c r="I3" s="2">
        <v>5.5677643628299987E-2</v>
      </c>
      <c r="K3">
        <v>0</v>
      </c>
    </row>
    <row r="4" spans="1:12">
      <c r="A4" t="b">
        <v>1</v>
      </c>
      <c r="B4">
        <v>255</v>
      </c>
      <c r="C4" t="s">
        <v>11</v>
      </c>
      <c r="D4" t="s">
        <v>9</v>
      </c>
      <c r="E4" t="s">
        <v>106</v>
      </c>
      <c r="F4" t="s">
        <v>130</v>
      </c>
      <c r="G4">
        <v>28.2</v>
      </c>
      <c r="H4" s="1"/>
      <c r="I4" s="2"/>
      <c r="K4">
        <v>0</v>
      </c>
    </row>
    <row r="5" spans="1:12">
      <c r="A5" t="b">
        <v>1</v>
      </c>
      <c r="B5">
        <v>255</v>
      </c>
      <c r="C5" t="s">
        <v>12</v>
      </c>
      <c r="D5" t="s">
        <v>9</v>
      </c>
      <c r="E5" t="s">
        <v>106</v>
      </c>
      <c r="F5" t="s">
        <v>130</v>
      </c>
      <c r="G5">
        <v>28.09</v>
      </c>
      <c r="H5" s="1"/>
      <c r="I5" s="2"/>
      <c r="K5">
        <v>0</v>
      </c>
    </row>
    <row r="6" spans="1:12">
      <c r="A6" t="b">
        <v>1</v>
      </c>
      <c r="B6">
        <v>255</v>
      </c>
      <c r="C6" t="s">
        <v>13</v>
      </c>
      <c r="D6" t="s">
        <v>18</v>
      </c>
      <c r="E6" t="s">
        <v>106</v>
      </c>
      <c r="F6" t="s">
        <v>108</v>
      </c>
      <c r="G6">
        <v>17.89</v>
      </c>
      <c r="H6" s="1">
        <v>17.914999999999999</v>
      </c>
      <c r="I6" s="2">
        <v>3.5355339059327882E-2</v>
      </c>
      <c r="K6">
        <v>0</v>
      </c>
    </row>
    <row r="7" spans="1:12">
      <c r="A7" t="b">
        <v>1</v>
      </c>
      <c r="B7">
        <v>255</v>
      </c>
      <c r="C7" t="s">
        <v>14</v>
      </c>
      <c r="D7" t="s">
        <v>18</v>
      </c>
      <c r="E7" t="s">
        <v>106</v>
      </c>
      <c r="F7" t="s">
        <v>108</v>
      </c>
      <c r="G7">
        <v>17.940000000000001</v>
      </c>
      <c r="H7" s="1"/>
      <c r="I7" s="2"/>
      <c r="K7">
        <v>0</v>
      </c>
    </row>
    <row r="8" spans="1:12">
      <c r="A8" t="b">
        <v>1</v>
      </c>
      <c r="B8">
        <v>255</v>
      </c>
      <c r="C8" t="s">
        <v>15</v>
      </c>
      <c r="D8" t="s">
        <v>18</v>
      </c>
      <c r="E8" t="s">
        <v>106</v>
      </c>
      <c r="F8" s="3" t="s">
        <v>108</v>
      </c>
      <c r="G8" s="3">
        <v>18.100000000000001</v>
      </c>
      <c r="H8" s="1"/>
      <c r="I8" s="2"/>
      <c r="K8">
        <v>0</v>
      </c>
    </row>
    <row r="9" spans="1:12">
      <c r="A9" t="b">
        <v>1</v>
      </c>
      <c r="B9">
        <v>255</v>
      </c>
      <c r="C9" t="s">
        <v>22</v>
      </c>
      <c r="D9" t="s">
        <v>11</v>
      </c>
      <c r="E9" t="s">
        <v>106</v>
      </c>
      <c r="F9" t="s">
        <v>107</v>
      </c>
      <c r="G9">
        <v>26.73</v>
      </c>
      <c r="H9" s="1">
        <v>26.703333333333333</v>
      </c>
      <c r="I9" s="2">
        <v>3.7859388972001647E-2</v>
      </c>
      <c r="K9">
        <v>0</v>
      </c>
    </row>
    <row r="10" spans="1:12">
      <c r="A10" t="b">
        <v>1</v>
      </c>
      <c r="B10">
        <v>255</v>
      </c>
      <c r="C10" t="s">
        <v>23</v>
      </c>
      <c r="D10" t="s">
        <v>11</v>
      </c>
      <c r="E10" t="s">
        <v>106</v>
      </c>
      <c r="F10" t="s">
        <v>107</v>
      </c>
      <c r="G10">
        <v>26.72</v>
      </c>
      <c r="H10" s="1"/>
      <c r="I10" s="2"/>
      <c r="K10">
        <v>0</v>
      </c>
    </row>
    <row r="11" spans="1:12">
      <c r="A11" t="b">
        <v>1</v>
      </c>
      <c r="B11">
        <v>255</v>
      </c>
      <c r="C11" t="s">
        <v>24</v>
      </c>
      <c r="D11" t="s">
        <v>11</v>
      </c>
      <c r="E11" t="s">
        <v>106</v>
      </c>
      <c r="F11" t="s">
        <v>107</v>
      </c>
      <c r="G11">
        <v>26.66</v>
      </c>
      <c r="H11" s="1"/>
      <c r="I11" s="2"/>
      <c r="K11">
        <v>0</v>
      </c>
    </row>
    <row r="12" spans="1:12">
      <c r="A12" t="b">
        <v>1</v>
      </c>
      <c r="B12">
        <v>255</v>
      </c>
      <c r="C12" t="s">
        <v>25</v>
      </c>
      <c r="D12" t="s">
        <v>19</v>
      </c>
      <c r="E12" t="s">
        <v>106</v>
      </c>
      <c r="F12" t="s">
        <v>109</v>
      </c>
      <c r="G12">
        <v>22.16</v>
      </c>
      <c r="H12" s="1">
        <v>22.24666666666667</v>
      </c>
      <c r="I12" s="2">
        <v>9.6090235369331159E-2</v>
      </c>
      <c r="K12">
        <v>0</v>
      </c>
    </row>
    <row r="13" spans="1:12">
      <c r="A13" t="b">
        <v>1</v>
      </c>
      <c r="B13">
        <v>255</v>
      </c>
      <c r="C13" t="s">
        <v>26</v>
      </c>
      <c r="D13" t="s">
        <v>19</v>
      </c>
      <c r="E13" t="s">
        <v>106</v>
      </c>
      <c r="F13" t="s">
        <v>109</v>
      </c>
      <c r="G13">
        <v>22.23</v>
      </c>
      <c r="H13" s="1"/>
      <c r="I13" s="2"/>
      <c r="K13">
        <v>0</v>
      </c>
    </row>
    <row r="14" spans="1:12">
      <c r="A14" t="b">
        <v>1</v>
      </c>
      <c r="B14">
        <v>255</v>
      </c>
      <c r="C14" t="s">
        <v>27</v>
      </c>
      <c r="D14" t="s">
        <v>19</v>
      </c>
      <c r="E14" t="s">
        <v>106</v>
      </c>
      <c r="F14" t="s">
        <v>109</v>
      </c>
      <c r="G14">
        <v>22.35</v>
      </c>
      <c r="H14" s="1"/>
      <c r="I14" s="2"/>
      <c r="K14">
        <v>0</v>
      </c>
    </row>
    <row r="15" spans="1:12">
      <c r="A15" t="b">
        <v>1</v>
      </c>
      <c r="B15">
        <v>255</v>
      </c>
      <c r="C15" t="s">
        <v>34</v>
      </c>
      <c r="D15" t="s">
        <v>12</v>
      </c>
      <c r="E15" t="s">
        <v>106</v>
      </c>
      <c r="F15" t="s">
        <v>107</v>
      </c>
      <c r="G15">
        <v>28.79</v>
      </c>
      <c r="H15" s="1">
        <v>28.790000000000003</v>
      </c>
      <c r="I15" s="2">
        <v>4.3511678576336583E-15</v>
      </c>
      <c r="K15">
        <v>0</v>
      </c>
    </row>
    <row r="16" spans="1:12">
      <c r="A16" t="b">
        <v>1</v>
      </c>
      <c r="B16">
        <v>255</v>
      </c>
      <c r="C16" t="s">
        <v>35</v>
      </c>
      <c r="D16" t="s">
        <v>12</v>
      </c>
      <c r="E16" t="s">
        <v>106</v>
      </c>
      <c r="F16" t="s">
        <v>107</v>
      </c>
      <c r="G16">
        <v>28.79</v>
      </c>
      <c r="H16" s="1"/>
      <c r="I16" s="2"/>
      <c r="K16">
        <v>0</v>
      </c>
    </row>
    <row r="17" spans="1:11">
      <c r="A17" t="b">
        <v>1</v>
      </c>
      <c r="B17">
        <v>255</v>
      </c>
      <c r="C17" t="s">
        <v>36</v>
      </c>
      <c r="D17" t="s">
        <v>12</v>
      </c>
      <c r="E17" t="s">
        <v>106</v>
      </c>
      <c r="F17" t="s">
        <v>107</v>
      </c>
      <c r="G17">
        <v>28.79</v>
      </c>
      <c r="H17" s="1"/>
      <c r="I17" s="2"/>
      <c r="K17">
        <v>0</v>
      </c>
    </row>
    <row r="18" spans="1:11">
      <c r="A18" t="b">
        <v>1</v>
      </c>
      <c r="B18">
        <v>255</v>
      </c>
      <c r="C18" t="s">
        <v>37</v>
      </c>
      <c r="D18" t="s">
        <v>20</v>
      </c>
      <c r="E18" t="s">
        <v>106</v>
      </c>
      <c r="F18" t="s">
        <v>109</v>
      </c>
      <c r="G18">
        <v>23.27</v>
      </c>
      <c r="H18" s="1">
        <v>23.38</v>
      </c>
      <c r="I18" s="2">
        <v>0.13453624047073792</v>
      </c>
      <c r="K18">
        <v>0</v>
      </c>
    </row>
    <row r="19" spans="1:11">
      <c r="A19" t="b">
        <v>1</v>
      </c>
      <c r="B19">
        <v>255</v>
      </c>
      <c r="C19" t="s">
        <v>38</v>
      </c>
      <c r="D19" t="s">
        <v>20</v>
      </c>
      <c r="E19" t="s">
        <v>106</v>
      </c>
      <c r="F19" t="s">
        <v>109</v>
      </c>
      <c r="G19">
        <v>23.34</v>
      </c>
      <c r="H19" s="1"/>
      <c r="I19" s="2"/>
      <c r="K19">
        <v>0</v>
      </c>
    </row>
    <row r="20" spans="1:11">
      <c r="A20" t="b">
        <v>1</v>
      </c>
      <c r="B20">
        <v>255</v>
      </c>
      <c r="C20" t="s">
        <v>39</v>
      </c>
      <c r="D20" t="s">
        <v>20</v>
      </c>
      <c r="E20" t="s">
        <v>106</v>
      </c>
      <c r="F20" t="s">
        <v>109</v>
      </c>
      <c r="G20">
        <v>23.53</v>
      </c>
      <c r="H20" s="1"/>
      <c r="I20" s="2"/>
      <c r="K20">
        <v>0</v>
      </c>
    </row>
    <row r="21" spans="1:11">
      <c r="A21" t="b">
        <v>1</v>
      </c>
      <c r="B21">
        <v>255</v>
      </c>
      <c r="C21" t="s">
        <v>46</v>
      </c>
      <c r="D21" t="s">
        <v>13</v>
      </c>
      <c r="E21" t="s">
        <v>106</v>
      </c>
      <c r="F21" t="s">
        <v>111</v>
      </c>
      <c r="G21">
        <v>26.59</v>
      </c>
      <c r="H21" s="1">
        <v>26.533333333333331</v>
      </c>
      <c r="I21" s="2">
        <v>7.3711147958320053E-2</v>
      </c>
      <c r="K21">
        <v>0</v>
      </c>
    </row>
    <row r="22" spans="1:11">
      <c r="A22" t="b">
        <v>1</v>
      </c>
      <c r="B22">
        <v>255</v>
      </c>
      <c r="C22" t="s">
        <v>47</v>
      </c>
      <c r="D22" t="s">
        <v>13</v>
      </c>
      <c r="E22" t="s">
        <v>106</v>
      </c>
      <c r="F22" t="s">
        <v>111</v>
      </c>
      <c r="G22">
        <v>26.56</v>
      </c>
      <c r="H22" s="1"/>
      <c r="I22" s="2"/>
      <c r="K22">
        <v>0</v>
      </c>
    </row>
    <row r="23" spans="1:11">
      <c r="A23" t="b">
        <v>1</v>
      </c>
      <c r="B23">
        <v>255</v>
      </c>
      <c r="C23" t="s">
        <v>48</v>
      </c>
      <c r="D23" t="s">
        <v>13</v>
      </c>
      <c r="E23" t="s">
        <v>106</v>
      </c>
      <c r="F23" t="s">
        <v>111</v>
      </c>
      <c r="G23">
        <v>26.45</v>
      </c>
      <c r="H23" s="1"/>
      <c r="I23" s="2"/>
      <c r="K23">
        <v>0</v>
      </c>
    </row>
    <row r="24" spans="1:11">
      <c r="A24" t="b">
        <v>1</v>
      </c>
      <c r="B24">
        <v>255</v>
      </c>
      <c r="C24" t="s">
        <v>49</v>
      </c>
      <c r="D24" t="s">
        <v>21</v>
      </c>
      <c r="E24" t="s">
        <v>106</v>
      </c>
      <c r="F24" t="s">
        <v>109</v>
      </c>
      <c r="G24">
        <v>22.95</v>
      </c>
      <c r="H24" s="1">
        <v>23.00333333333333</v>
      </c>
      <c r="I24" s="2">
        <v>4.725815626252608E-2</v>
      </c>
      <c r="K24">
        <v>0</v>
      </c>
    </row>
    <row r="25" spans="1:11">
      <c r="A25" t="b">
        <v>1</v>
      </c>
      <c r="B25">
        <v>255</v>
      </c>
      <c r="C25" t="s">
        <v>50</v>
      </c>
      <c r="D25" t="s">
        <v>21</v>
      </c>
      <c r="E25" t="s">
        <v>106</v>
      </c>
      <c r="F25" t="s">
        <v>109</v>
      </c>
      <c r="G25">
        <v>23.02</v>
      </c>
      <c r="H25" s="1"/>
      <c r="I25" s="2"/>
      <c r="K25">
        <v>0</v>
      </c>
    </row>
    <row r="26" spans="1:11">
      <c r="A26" t="b">
        <v>1</v>
      </c>
      <c r="B26">
        <v>255</v>
      </c>
      <c r="C26" t="s">
        <v>51</v>
      </c>
      <c r="D26" t="s">
        <v>21</v>
      </c>
      <c r="E26" t="s">
        <v>106</v>
      </c>
      <c r="F26" t="s">
        <v>109</v>
      </c>
      <c r="G26">
        <v>23.04</v>
      </c>
      <c r="H26" s="1"/>
      <c r="I26" s="2"/>
      <c r="K26">
        <v>0</v>
      </c>
    </row>
    <row r="27" spans="1:11">
      <c r="A27" t="b">
        <v>1</v>
      </c>
      <c r="B27">
        <v>255</v>
      </c>
      <c r="C27" t="s">
        <v>58</v>
      </c>
      <c r="D27" t="s">
        <v>14</v>
      </c>
      <c r="E27" t="s">
        <v>106</v>
      </c>
      <c r="F27" t="s">
        <v>111</v>
      </c>
      <c r="G27">
        <v>26.89</v>
      </c>
      <c r="H27" s="1">
        <v>26.78</v>
      </c>
      <c r="I27" s="2">
        <v>9.5393920141695135E-2</v>
      </c>
      <c r="K27">
        <v>0</v>
      </c>
    </row>
    <row r="28" spans="1:11">
      <c r="A28" t="b">
        <v>1</v>
      </c>
      <c r="B28">
        <v>255</v>
      </c>
      <c r="C28" t="s">
        <v>59</v>
      </c>
      <c r="D28" t="s">
        <v>14</v>
      </c>
      <c r="E28" t="s">
        <v>106</v>
      </c>
      <c r="F28" t="s">
        <v>111</v>
      </c>
      <c r="G28">
        <v>26.72</v>
      </c>
      <c r="H28" s="1"/>
      <c r="I28" s="2"/>
      <c r="K28">
        <v>0</v>
      </c>
    </row>
    <row r="29" spans="1:11">
      <c r="A29" t="b">
        <v>1</v>
      </c>
      <c r="B29">
        <v>255</v>
      </c>
      <c r="C29" t="s">
        <v>60</v>
      </c>
      <c r="D29" t="s">
        <v>14</v>
      </c>
      <c r="E29" t="s">
        <v>106</v>
      </c>
      <c r="F29" t="s">
        <v>111</v>
      </c>
      <c r="G29">
        <v>26.73</v>
      </c>
      <c r="H29" s="1"/>
      <c r="I29" s="2"/>
      <c r="K29">
        <v>0</v>
      </c>
    </row>
    <row r="30" spans="1:11">
      <c r="A30" t="b">
        <v>1</v>
      </c>
      <c r="B30">
        <v>255</v>
      </c>
      <c r="C30" t="s">
        <v>61</v>
      </c>
      <c r="D30" t="s">
        <v>112</v>
      </c>
      <c r="E30" t="s">
        <v>106</v>
      </c>
      <c r="F30" t="s">
        <v>113</v>
      </c>
      <c r="G30">
        <v>20.2</v>
      </c>
      <c r="H30" s="1">
        <v>20.213333333333335</v>
      </c>
      <c r="I30" s="2">
        <v>1.5275252316519916E-2</v>
      </c>
      <c r="K30">
        <v>0</v>
      </c>
    </row>
    <row r="31" spans="1:11">
      <c r="A31" t="b">
        <v>1</v>
      </c>
      <c r="B31">
        <v>255</v>
      </c>
      <c r="C31" t="s">
        <v>62</v>
      </c>
      <c r="D31" t="s">
        <v>112</v>
      </c>
      <c r="E31" t="s">
        <v>106</v>
      </c>
      <c r="F31" t="s">
        <v>113</v>
      </c>
      <c r="G31">
        <v>20.23</v>
      </c>
      <c r="H31" s="1"/>
      <c r="I31" s="2"/>
      <c r="K31">
        <v>0</v>
      </c>
    </row>
    <row r="32" spans="1:11">
      <c r="A32" t="b">
        <v>1</v>
      </c>
      <c r="B32">
        <v>255</v>
      </c>
      <c r="C32" t="s">
        <v>63</v>
      </c>
      <c r="D32" t="s">
        <v>112</v>
      </c>
      <c r="E32" t="s">
        <v>106</v>
      </c>
      <c r="F32" t="s">
        <v>113</v>
      </c>
      <c r="G32">
        <v>20.21</v>
      </c>
      <c r="H32" s="1"/>
      <c r="I32" s="2"/>
      <c r="K32">
        <v>0</v>
      </c>
    </row>
    <row r="33" spans="1:11">
      <c r="A33" t="b">
        <v>1</v>
      </c>
      <c r="B33">
        <v>255</v>
      </c>
      <c r="C33" t="s">
        <v>70</v>
      </c>
      <c r="D33" t="s">
        <v>15</v>
      </c>
      <c r="E33" t="s">
        <v>106</v>
      </c>
      <c r="F33" t="s">
        <v>111</v>
      </c>
      <c r="G33">
        <v>26.88</v>
      </c>
      <c r="H33" s="1">
        <v>26.876666666666665</v>
      </c>
      <c r="I33" s="2">
        <v>5.7735026918951087E-3</v>
      </c>
      <c r="K33">
        <v>0</v>
      </c>
    </row>
    <row r="34" spans="1:11">
      <c r="A34" t="b">
        <v>1</v>
      </c>
      <c r="B34">
        <v>255</v>
      </c>
      <c r="C34" t="s">
        <v>71</v>
      </c>
      <c r="D34" t="s">
        <v>15</v>
      </c>
      <c r="E34" t="s">
        <v>106</v>
      </c>
      <c r="F34" t="s">
        <v>111</v>
      </c>
      <c r="G34">
        <v>26.87</v>
      </c>
      <c r="H34" s="1"/>
      <c r="I34" s="2"/>
      <c r="K34">
        <v>0</v>
      </c>
    </row>
    <row r="35" spans="1:11">
      <c r="A35" t="b">
        <v>1</v>
      </c>
      <c r="B35">
        <v>255</v>
      </c>
      <c r="C35" t="s">
        <v>72</v>
      </c>
      <c r="D35" t="s">
        <v>15</v>
      </c>
      <c r="E35" t="s">
        <v>106</v>
      </c>
      <c r="F35" t="s">
        <v>111</v>
      </c>
      <c r="G35">
        <v>26.88</v>
      </c>
      <c r="H35" s="1"/>
      <c r="I35" s="2"/>
      <c r="K35">
        <v>0</v>
      </c>
    </row>
    <row r="36" spans="1:11">
      <c r="A36" t="b">
        <v>1</v>
      </c>
      <c r="B36">
        <v>255</v>
      </c>
      <c r="C36" t="s">
        <v>73</v>
      </c>
      <c r="D36" t="s">
        <v>115</v>
      </c>
      <c r="E36" t="s">
        <v>106</v>
      </c>
      <c r="F36" t="s">
        <v>113</v>
      </c>
      <c r="G36">
        <v>17.739999999999998</v>
      </c>
      <c r="H36" s="1">
        <v>17.766666666666666</v>
      </c>
      <c r="I36" s="2">
        <v>3.0550504633039835E-2</v>
      </c>
      <c r="K36">
        <v>0</v>
      </c>
    </row>
    <row r="37" spans="1:11">
      <c r="A37" t="b">
        <v>1</v>
      </c>
      <c r="B37">
        <v>255</v>
      </c>
      <c r="C37" t="s">
        <v>74</v>
      </c>
      <c r="D37" t="s">
        <v>115</v>
      </c>
      <c r="E37" t="s">
        <v>106</v>
      </c>
      <c r="F37" t="s">
        <v>113</v>
      </c>
      <c r="G37">
        <v>17.760000000000002</v>
      </c>
      <c r="H37" s="1"/>
      <c r="I37" s="2"/>
      <c r="K37">
        <v>0</v>
      </c>
    </row>
    <row r="38" spans="1:11">
      <c r="A38" t="b">
        <v>1</v>
      </c>
      <c r="B38">
        <v>255</v>
      </c>
      <c r="C38" t="s">
        <v>75</v>
      </c>
      <c r="D38" t="s">
        <v>115</v>
      </c>
      <c r="E38" t="s">
        <v>106</v>
      </c>
      <c r="F38" t="s">
        <v>113</v>
      </c>
      <c r="G38">
        <v>17.8</v>
      </c>
      <c r="H38" s="1"/>
      <c r="I38" s="2"/>
      <c r="K38">
        <v>0</v>
      </c>
    </row>
    <row r="39" spans="1:11">
      <c r="A39" t="b">
        <v>1</v>
      </c>
      <c r="B39">
        <v>255</v>
      </c>
      <c r="C39" t="s">
        <v>82</v>
      </c>
      <c r="D39" t="s">
        <v>16</v>
      </c>
      <c r="E39" t="s">
        <v>106</v>
      </c>
      <c r="F39" t="s">
        <v>108</v>
      </c>
      <c r="G39">
        <v>22.85</v>
      </c>
      <c r="H39" s="1">
        <v>22.816666666666666</v>
      </c>
      <c r="I39" s="2">
        <v>4.1633319989323188E-2</v>
      </c>
      <c r="K39">
        <v>0</v>
      </c>
    </row>
    <row r="40" spans="1:11">
      <c r="A40" t="b">
        <v>1</v>
      </c>
      <c r="B40">
        <v>255</v>
      </c>
      <c r="C40" t="s">
        <v>83</v>
      </c>
      <c r="D40" t="s">
        <v>16</v>
      </c>
      <c r="E40" t="s">
        <v>106</v>
      </c>
      <c r="F40" t="s">
        <v>108</v>
      </c>
      <c r="G40">
        <v>22.83</v>
      </c>
      <c r="H40" s="1"/>
      <c r="I40" s="2"/>
      <c r="K40">
        <v>0</v>
      </c>
    </row>
    <row r="41" spans="1:11">
      <c r="A41" t="b">
        <v>1</v>
      </c>
      <c r="B41">
        <v>255</v>
      </c>
      <c r="C41" t="s">
        <v>84</v>
      </c>
      <c r="D41" t="s">
        <v>16</v>
      </c>
      <c r="E41" t="s">
        <v>106</v>
      </c>
      <c r="F41" t="s">
        <v>108</v>
      </c>
      <c r="G41">
        <v>22.77</v>
      </c>
      <c r="H41" s="1"/>
      <c r="I41" s="2"/>
      <c r="K41">
        <v>0</v>
      </c>
    </row>
    <row r="42" spans="1:11">
      <c r="A42" t="b">
        <v>1</v>
      </c>
      <c r="B42">
        <v>255</v>
      </c>
      <c r="C42" t="s">
        <v>85</v>
      </c>
      <c r="D42" t="s">
        <v>118</v>
      </c>
      <c r="E42" t="s">
        <v>106</v>
      </c>
      <c r="F42" t="s">
        <v>113</v>
      </c>
      <c r="G42">
        <v>19.96</v>
      </c>
      <c r="H42" s="1">
        <v>20.053333333333335</v>
      </c>
      <c r="I42" s="2">
        <v>0.11372481406154608</v>
      </c>
      <c r="K42">
        <v>0</v>
      </c>
    </row>
    <row r="43" spans="1:11">
      <c r="A43" t="b">
        <v>1</v>
      </c>
      <c r="B43">
        <v>255</v>
      </c>
      <c r="C43" t="s">
        <v>86</v>
      </c>
      <c r="D43" t="s">
        <v>118</v>
      </c>
      <c r="E43" t="s">
        <v>106</v>
      </c>
      <c r="F43" t="s">
        <v>113</v>
      </c>
      <c r="G43">
        <v>20.02</v>
      </c>
      <c r="H43" s="1"/>
      <c r="I43" s="2"/>
      <c r="K43">
        <v>0</v>
      </c>
    </row>
    <row r="44" spans="1:11">
      <c r="A44" t="b">
        <v>1</v>
      </c>
      <c r="B44">
        <v>255</v>
      </c>
      <c r="C44" t="s">
        <v>87</v>
      </c>
      <c r="D44" t="s">
        <v>118</v>
      </c>
      <c r="E44" t="s">
        <v>106</v>
      </c>
      <c r="F44" t="s">
        <v>113</v>
      </c>
      <c r="G44">
        <v>20.18</v>
      </c>
      <c r="H44" s="1"/>
      <c r="I44" s="2"/>
      <c r="K44">
        <v>0</v>
      </c>
    </row>
    <row r="45" spans="1:11">
      <c r="A45" t="b">
        <v>1</v>
      </c>
      <c r="B45">
        <v>255</v>
      </c>
      <c r="C45" t="s">
        <v>94</v>
      </c>
      <c r="D45" t="s">
        <v>17</v>
      </c>
      <c r="E45" t="s">
        <v>106</v>
      </c>
      <c r="F45" t="s">
        <v>108</v>
      </c>
      <c r="G45">
        <v>18.04</v>
      </c>
      <c r="H45" s="1">
        <v>18.023333333333337</v>
      </c>
      <c r="I45" s="2">
        <v>1.5275252316518365E-2</v>
      </c>
      <c r="K45">
        <v>0</v>
      </c>
    </row>
    <row r="46" spans="1:11">
      <c r="A46" t="b">
        <v>1</v>
      </c>
      <c r="B46">
        <v>255</v>
      </c>
      <c r="C46" t="s">
        <v>95</v>
      </c>
      <c r="D46" t="s">
        <v>17</v>
      </c>
      <c r="E46" t="s">
        <v>106</v>
      </c>
      <c r="F46" t="s">
        <v>108</v>
      </c>
      <c r="G46">
        <v>18.02</v>
      </c>
      <c r="H46" s="1"/>
      <c r="I46" s="2"/>
      <c r="K46">
        <v>0</v>
      </c>
    </row>
    <row r="47" spans="1:11">
      <c r="A47" t="b">
        <v>1</v>
      </c>
      <c r="B47">
        <v>255</v>
      </c>
      <c r="C47" t="s">
        <v>96</v>
      </c>
      <c r="D47" t="s">
        <v>17</v>
      </c>
      <c r="E47" t="s">
        <v>106</v>
      </c>
      <c r="F47" t="s">
        <v>108</v>
      </c>
      <c r="G47">
        <v>18.010000000000002</v>
      </c>
      <c r="H47" s="1"/>
      <c r="I47" s="2"/>
      <c r="K47">
        <v>0</v>
      </c>
    </row>
    <row r="48" spans="1:11">
      <c r="A48" t="b">
        <v>1</v>
      </c>
      <c r="B48">
        <v>255</v>
      </c>
      <c r="C48" t="s">
        <v>97</v>
      </c>
      <c r="D48" t="s">
        <v>119</v>
      </c>
      <c r="E48" t="s">
        <v>106</v>
      </c>
      <c r="F48" t="s">
        <v>121</v>
      </c>
      <c r="G48">
        <v>18.07</v>
      </c>
      <c r="H48" s="1">
        <v>18.040000000000003</v>
      </c>
      <c r="I48" s="2">
        <v>3.6055512754640105E-2</v>
      </c>
      <c r="K48">
        <v>0</v>
      </c>
    </row>
    <row r="49" spans="1:11">
      <c r="A49" t="b">
        <v>1</v>
      </c>
      <c r="B49">
        <v>255</v>
      </c>
      <c r="C49" t="s">
        <v>98</v>
      </c>
      <c r="D49" t="s">
        <v>119</v>
      </c>
      <c r="E49" t="s">
        <v>106</v>
      </c>
      <c r="F49" t="s">
        <v>121</v>
      </c>
      <c r="G49">
        <v>18.05</v>
      </c>
      <c r="H49" s="1"/>
      <c r="I49" s="2"/>
      <c r="K49">
        <v>0</v>
      </c>
    </row>
    <row r="50" spans="1:11">
      <c r="A50" t="b">
        <v>1</v>
      </c>
      <c r="B50">
        <v>255</v>
      </c>
      <c r="C50" t="s">
        <v>99</v>
      </c>
      <c r="D50" t="s">
        <v>119</v>
      </c>
      <c r="E50" t="s">
        <v>106</v>
      </c>
      <c r="F50" t="s">
        <v>121</v>
      </c>
      <c r="G50">
        <v>18</v>
      </c>
      <c r="H50" s="1"/>
      <c r="I50" s="2"/>
      <c r="K50">
        <v>0</v>
      </c>
    </row>
    <row r="51" spans="1:11">
      <c r="A51" t="b">
        <v>1</v>
      </c>
      <c r="B51">
        <v>255</v>
      </c>
      <c r="C51" t="s">
        <v>16</v>
      </c>
      <c r="D51" t="s">
        <v>22</v>
      </c>
      <c r="E51" t="s">
        <v>10</v>
      </c>
      <c r="F51" t="s">
        <v>107</v>
      </c>
      <c r="G51">
        <v>19.649999999999999</v>
      </c>
      <c r="H51" s="1">
        <v>19.656666666666666</v>
      </c>
      <c r="I51" s="2">
        <v>3.055050463304022E-2</v>
      </c>
      <c r="K51">
        <v>0</v>
      </c>
    </row>
    <row r="52" spans="1:11">
      <c r="A52" t="b">
        <v>1</v>
      </c>
      <c r="B52">
        <v>255</v>
      </c>
      <c r="C52" t="s">
        <v>17</v>
      </c>
      <c r="D52" t="s">
        <v>22</v>
      </c>
      <c r="E52" t="s">
        <v>10</v>
      </c>
      <c r="F52" t="s">
        <v>107</v>
      </c>
      <c r="G52">
        <v>19.63</v>
      </c>
      <c r="H52" s="1"/>
      <c r="I52" s="2"/>
      <c r="K52">
        <v>0</v>
      </c>
    </row>
    <row r="53" spans="1:11">
      <c r="A53" t="b">
        <v>1</v>
      </c>
      <c r="B53">
        <v>255</v>
      </c>
      <c r="C53" t="s">
        <v>18</v>
      </c>
      <c r="D53" t="s">
        <v>22</v>
      </c>
      <c r="E53" t="s">
        <v>10</v>
      </c>
      <c r="F53" t="s">
        <v>107</v>
      </c>
      <c r="G53">
        <v>19.690000000000001</v>
      </c>
      <c r="H53" s="1"/>
      <c r="I53" s="2"/>
      <c r="K53">
        <v>0</v>
      </c>
    </row>
    <row r="54" spans="1:11">
      <c r="A54" t="b">
        <v>1</v>
      </c>
      <c r="B54">
        <v>255</v>
      </c>
      <c r="C54" t="s">
        <v>19</v>
      </c>
      <c r="D54" t="s">
        <v>30</v>
      </c>
      <c r="E54" t="s">
        <v>10</v>
      </c>
      <c r="F54" t="s">
        <v>108</v>
      </c>
      <c r="G54">
        <v>17.45</v>
      </c>
      <c r="H54" s="1">
        <v>17.446666666666669</v>
      </c>
      <c r="I54" s="2">
        <v>5.7735026918951087E-3</v>
      </c>
      <c r="K54">
        <v>0</v>
      </c>
    </row>
    <row r="55" spans="1:11">
      <c r="A55" t="b">
        <v>1</v>
      </c>
      <c r="B55">
        <v>255</v>
      </c>
      <c r="C55" t="s">
        <v>20</v>
      </c>
      <c r="D55" t="s">
        <v>30</v>
      </c>
      <c r="E55" t="s">
        <v>10</v>
      </c>
      <c r="F55" t="s">
        <v>108</v>
      </c>
      <c r="G55">
        <v>17.45</v>
      </c>
      <c r="H55" s="1"/>
      <c r="I55" s="2"/>
      <c r="K55">
        <v>0</v>
      </c>
    </row>
    <row r="56" spans="1:11">
      <c r="A56" t="b">
        <v>1</v>
      </c>
      <c r="B56">
        <v>255</v>
      </c>
      <c r="C56" t="s">
        <v>21</v>
      </c>
      <c r="D56" t="s">
        <v>30</v>
      </c>
      <c r="E56" t="s">
        <v>10</v>
      </c>
      <c r="F56" t="s">
        <v>108</v>
      </c>
      <c r="G56">
        <v>17.440000000000001</v>
      </c>
      <c r="H56" s="1"/>
      <c r="I56" s="2"/>
      <c r="K56">
        <v>0</v>
      </c>
    </row>
    <row r="57" spans="1:11">
      <c r="A57" t="b">
        <v>1</v>
      </c>
      <c r="B57">
        <v>255</v>
      </c>
      <c r="C57" t="s">
        <v>28</v>
      </c>
      <c r="D57" t="s">
        <v>23</v>
      </c>
      <c r="E57" t="s">
        <v>10</v>
      </c>
      <c r="F57" t="s">
        <v>107</v>
      </c>
      <c r="G57">
        <v>17.73</v>
      </c>
      <c r="H57" s="1">
        <v>17.72</v>
      </c>
      <c r="I57" s="2">
        <v>9.9999999999997868E-3</v>
      </c>
      <c r="K57">
        <v>0</v>
      </c>
    </row>
    <row r="58" spans="1:11">
      <c r="A58" t="b">
        <v>1</v>
      </c>
      <c r="B58">
        <v>255</v>
      </c>
      <c r="C58" t="s">
        <v>29</v>
      </c>
      <c r="D58" t="s">
        <v>23</v>
      </c>
      <c r="E58" t="s">
        <v>10</v>
      </c>
      <c r="F58" t="s">
        <v>107</v>
      </c>
      <c r="G58">
        <v>17.71</v>
      </c>
      <c r="H58" s="1"/>
      <c r="I58" s="2"/>
      <c r="K58">
        <v>0</v>
      </c>
    </row>
    <row r="59" spans="1:11">
      <c r="A59" t="b">
        <v>1</v>
      </c>
      <c r="B59">
        <v>255</v>
      </c>
      <c r="C59" t="s">
        <v>30</v>
      </c>
      <c r="D59" t="s">
        <v>23</v>
      </c>
      <c r="E59" t="s">
        <v>10</v>
      </c>
      <c r="F59" t="s">
        <v>107</v>
      </c>
      <c r="G59">
        <v>17.72</v>
      </c>
      <c r="H59" s="1"/>
      <c r="I59" s="2"/>
      <c r="K59">
        <v>0</v>
      </c>
    </row>
    <row r="60" spans="1:11">
      <c r="A60" t="b">
        <v>1</v>
      </c>
      <c r="B60">
        <v>255</v>
      </c>
      <c r="C60" t="s">
        <v>31</v>
      </c>
      <c r="D60" t="s">
        <v>31</v>
      </c>
      <c r="E60" t="s">
        <v>10</v>
      </c>
      <c r="F60" t="s">
        <v>109</v>
      </c>
      <c r="G60">
        <v>17.239999999999998</v>
      </c>
      <c r="H60" s="1">
        <v>17.27333333333333</v>
      </c>
      <c r="I60" s="2">
        <v>3.5118845842842555E-2</v>
      </c>
      <c r="K60">
        <v>0</v>
      </c>
    </row>
    <row r="61" spans="1:11">
      <c r="A61" t="b">
        <v>1</v>
      </c>
      <c r="B61">
        <v>255</v>
      </c>
      <c r="C61" t="s">
        <v>32</v>
      </c>
      <c r="D61" t="s">
        <v>31</v>
      </c>
      <c r="E61" t="s">
        <v>10</v>
      </c>
      <c r="F61" t="s">
        <v>109</v>
      </c>
      <c r="G61">
        <v>17.309999999999999</v>
      </c>
      <c r="H61" s="1"/>
      <c r="I61" s="2"/>
      <c r="K61">
        <v>0</v>
      </c>
    </row>
    <row r="62" spans="1:11">
      <c r="A62" t="b">
        <v>1</v>
      </c>
      <c r="B62">
        <v>255</v>
      </c>
      <c r="C62" t="s">
        <v>33</v>
      </c>
      <c r="D62" t="s">
        <v>31</v>
      </c>
      <c r="E62" t="s">
        <v>10</v>
      </c>
      <c r="F62" t="s">
        <v>109</v>
      </c>
      <c r="G62">
        <v>17.27</v>
      </c>
      <c r="H62" s="1"/>
      <c r="I62" s="2"/>
      <c r="K62">
        <v>0</v>
      </c>
    </row>
    <row r="63" spans="1:11">
      <c r="A63" t="b">
        <v>1</v>
      </c>
      <c r="B63">
        <v>255</v>
      </c>
      <c r="C63" t="s">
        <v>40</v>
      </c>
      <c r="D63" t="s">
        <v>24</v>
      </c>
      <c r="E63" t="s">
        <v>10</v>
      </c>
      <c r="F63" t="s">
        <v>107</v>
      </c>
      <c r="G63">
        <v>19.989999999999998</v>
      </c>
      <c r="H63" s="1">
        <v>20.003333333333334</v>
      </c>
      <c r="I63" s="2">
        <v>1.5275252316519916E-2</v>
      </c>
      <c r="K63">
        <v>0</v>
      </c>
    </row>
    <row r="64" spans="1:11">
      <c r="A64" t="b">
        <v>1</v>
      </c>
      <c r="B64">
        <v>255</v>
      </c>
      <c r="C64" t="s">
        <v>41</v>
      </c>
      <c r="D64" t="s">
        <v>24</v>
      </c>
      <c r="E64" t="s">
        <v>10</v>
      </c>
      <c r="F64" t="s">
        <v>107</v>
      </c>
      <c r="G64">
        <v>20.02</v>
      </c>
      <c r="H64" s="1"/>
      <c r="I64" s="2"/>
      <c r="K64">
        <v>0</v>
      </c>
    </row>
    <row r="65" spans="1:11">
      <c r="A65" t="b">
        <v>1</v>
      </c>
      <c r="B65">
        <v>255</v>
      </c>
      <c r="C65" t="s">
        <v>42</v>
      </c>
      <c r="D65" t="s">
        <v>24</v>
      </c>
      <c r="E65" t="s">
        <v>10</v>
      </c>
      <c r="F65" t="s">
        <v>107</v>
      </c>
      <c r="G65">
        <v>20</v>
      </c>
      <c r="H65" s="1"/>
      <c r="I65" s="2"/>
      <c r="K65">
        <v>0</v>
      </c>
    </row>
    <row r="66" spans="1:11">
      <c r="A66" t="b">
        <v>1</v>
      </c>
      <c r="B66">
        <v>255</v>
      </c>
      <c r="C66" t="s">
        <v>43</v>
      </c>
      <c r="D66" t="s">
        <v>32</v>
      </c>
      <c r="E66" t="s">
        <v>10</v>
      </c>
      <c r="F66" t="s">
        <v>109</v>
      </c>
      <c r="G66">
        <v>19</v>
      </c>
      <c r="H66" s="1">
        <v>19.016666666666666</v>
      </c>
      <c r="I66" s="2">
        <v>1.5275252316519916E-2</v>
      </c>
      <c r="K66">
        <v>0</v>
      </c>
    </row>
    <row r="67" spans="1:11">
      <c r="A67" t="b">
        <v>1</v>
      </c>
      <c r="B67">
        <v>255</v>
      </c>
      <c r="C67" t="s">
        <v>44</v>
      </c>
      <c r="D67" t="s">
        <v>32</v>
      </c>
      <c r="E67" t="s">
        <v>10</v>
      </c>
      <c r="F67" t="s">
        <v>109</v>
      </c>
      <c r="G67">
        <v>19.02</v>
      </c>
      <c r="H67" s="1"/>
      <c r="I67" s="2"/>
      <c r="K67">
        <v>0</v>
      </c>
    </row>
    <row r="68" spans="1:11">
      <c r="A68" t="b">
        <v>1</v>
      </c>
      <c r="B68">
        <v>255</v>
      </c>
      <c r="C68" t="s">
        <v>45</v>
      </c>
      <c r="D68" t="s">
        <v>32</v>
      </c>
      <c r="E68" t="s">
        <v>10</v>
      </c>
      <c r="F68" t="s">
        <v>109</v>
      </c>
      <c r="G68">
        <v>19.03</v>
      </c>
      <c r="H68" s="1"/>
      <c r="I68" s="2"/>
      <c r="K68">
        <v>0</v>
      </c>
    </row>
    <row r="69" spans="1:11">
      <c r="A69" t="b">
        <v>1</v>
      </c>
      <c r="B69">
        <v>255</v>
      </c>
      <c r="C69" t="s">
        <v>52</v>
      </c>
      <c r="D69" t="s">
        <v>25</v>
      </c>
      <c r="E69" t="s">
        <v>10</v>
      </c>
      <c r="F69" t="s">
        <v>111</v>
      </c>
      <c r="G69">
        <v>17.64</v>
      </c>
      <c r="H69" s="1">
        <v>17.633333333333333</v>
      </c>
      <c r="I69" s="2">
        <v>2.0816659994661167E-2</v>
      </c>
      <c r="K69">
        <v>0</v>
      </c>
    </row>
    <row r="70" spans="1:11">
      <c r="A70" t="b">
        <v>1</v>
      </c>
      <c r="B70">
        <v>255</v>
      </c>
      <c r="C70" t="s">
        <v>53</v>
      </c>
      <c r="D70" t="s">
        <v>25</v>
      </c>
      <c r="E70" t="s">
        <v>10</v>
      </c>
      <c r="F70" t="s">
        <v>111</v>
      </c>
      <c r="G70">
        <v>17.61</v>
      </c>
      <c r="H70" s="1"/>
      <c r="I70" s="2"/>
      <c r="K70">
        <v>0</v>
      </c>
    </row>
    <row r="71" spans="1:11">
      <c r="A71" t="b">
        <v>1</v>
      </c>
      <c r="B71">
        <v>255</v>
      </c>
      <c r="C71" t="s">
        <v>54</v>
      </c>
      <c r="D71" t="s">
        <v>110</v>
      </c>
      <c r="E71" t="s">
        <v>10</v>
      </c>
      <c r="F71" t="s">
        <v>111</v>
      </c>
      <c r="G71">
        <v>17.649999999999999</v>
      </c>
      <c r="H71" s="1"/>
      <c r="I71" s="2"/>
      <c r="K71">
        <v>0</v>
      </c>
    </row>
    <row r="72" spans="1:11">
      <c r="A72" t="b">
        <v>1</v>
      </c>
      <c r="B72">
        <v>255</v>
      </c>
      <c r="C72" t="s">
        <v>55</v>
      </c>
      <c r="D72" t="s">
        <v>33</v>
      </c>
      <c r="E72" t="s">
        <v>10</v>
      </c>
      <c r="F72" t="s">
        <v>109</v>
      </c>
      <c r="G72">
        <v>18</v>
      </c>
      <c r="H72" s="1">
        <v>18.023333333333333</v>
      </c>
      <c r="I72" s="2">
        <v>2.0816659994661167E-2</v>
      </c>
      <c r="K72">
        <v>0</v>
      </c>
    </row>
    <row r="73" spans="1:11">
      <c r="A73" t="b">
        <v>1</v>
      </c>
      <c r="B73">
        <v>255</v>
      </c>
      <c r="C73" t="s">
        <v>56</v>
      </c>
      <c r="D73" t="s">
        <v>33</v>
      </c>
      <c r="E73" t="s">
        <v>10</v>
      </c>
      <c r="F73" t="s">
        <v>109</v>
      </c>
      <c r="G73">
        <v>18.03</v>
      </c>
      <c r="H73" s="1"/>
      <c r="I73" s="2"/>
      <c r="K73">
        <v>0</v>
      </c>
    </row>
    <row r="74" spans="1:11">
      <c r="A74" t="b">
        <v>1</v>
      </c>
      <c r="B74">
        <v>255</v>
      </c>
      <c r="C74" t="s">
        <v>57</v>
      </c>
      <c r="D74" t="s">
        <v>33</v>
      </c>
      <c r="E74" t="s">
        <v>10</v>
      </c>
      <c r="F74" t="s">
        <v>109</v>
      </c>
      <c r="G74">
        <v>18.04</v>
      </c>
      <c r="H74" s="1"/>
      <c r="I74" s="2"/>
      <c r="K74">
        <v>0</v>
      </c>
    </row>
    <row r="75" spans="1:11">
      <c r="A75" t="b">
        <v>1</v>
      </c>
      <c r="B75">
        <v>255</v>
      </c>
      <c r="C75" t="s">
        <v>64</v>
      </c>
      <c r="D75" t="s">
        <v>26</v>
      </c>
      <c r="E75" t="s">
        <v>10</v>
      </c>
      <c r="F75" t="s">
        <v>111</v>
      </c>
      <c r="G75">
        <v>17.73</v>
      </c>
      <c r="H75" s="1">
        <v>17.716666666666665</v>
      </c>
      <c r="I75" s="2">
        <v>1.5275252316519916E-2</v>
      </c>
      <c r="K75">
        <v>0</v>
      </c>
    </row>
    <row r="76" spans="1:11">
      <c r="A76" t="b">
        <v>1</v>
      </c>
      <c r="B76">
        <v>255</v>
      </c>
      <c r="C76" t="s">
        <v>65</v>
      </c>
      <c r="D76" t="s">
        <v>26</v>
      </c>
      <c r="E76" t="s">
        <v>10</v>
      </c>
      <c r="F76" t="s">
        <v>111</v>
      </c>
      <c r="G76">
        <v>17.7</v>
      </c>
      <c r="H76" s="1"/>
      <c r="I76" s="2"/>
      <c r="K76">
        <v>0</v>
      </c>
    </row>
    <row r="77" spans="1:11">
      <c r="A77" t="b">
        <v>1</v>
      </c>
      <c r="B77">
        <v>255</v>
      </c>
      <c r="C77" t="s">
        <v>66</v>
      </c>
      <c r="D77" t="s">
        <v>26</v>
      </c>
      <c r="E77" t="s">
        <v>10</v>
      </c>
      <c r="F77" t="s">
        <v>111</v>
      </c>
      <c r="G77">
        <v>17.72</v>
      </c>
      <c r="H77" s="1"/>
      <c r="I77" s="2"/>
      <c r="K77">
        <v>0</v>
      </c>
    </row>
    <row r="78" spans="1:11">
      <c r="A78" t="b">
        <v>1</v>
      </c>
      <c r="B78">
        <v>255</v>
      </c>
      <c r="C78" t="s">
        <v>67</v>
      </c>
      <c r="D78" t="s">
        <v>114</v>
      </c>
      <c r="E78" t="s">
        <v>10</v>
      </c>
      <c r="F78" t="s">
        <v>113</v>
      </c>
      <c r="G78">
        <v>19.829999999999998</v>
      </c>
      <c r="H78" s="1">
        <v>19.843333333333334</v>
      </c>
      <c r="I78" s="2">
        <v>1.5275252316519916E-2</v>
      </c>
      <c r="K78">
        <v>0</v>
      </c>
    </row>
    <row r="79" spans="1:11">
      <c r="A79" t="b">
        <v>1</v>
      </c>
      <c r="B79">
        <v>255</v>
      </c>
      <c r="C79" t="s">
        <v>68</v>
      </c>
      <c r="D79" t="s">
        <v>114</v>
      </c>
      <c r="E79" t="s">
        <v>10</v>
      </c>
      <c r="F79" t="s">
        <v>113</v>
      </c>
      <c r="G79">
        <v>19.86</v>
      </c>
      <c r="H79" s="1"/>
      <c r="I79" s="2"/>
      <c r="K79">
        <v>0</v>
      </c>
    </row>
    <row r="80" spans="1:11">
      <c r="A80" t="b">
        <v>1</v>
      </c>
      <c r="B80">
        <v>255</v>
      </c>
      <c r="C80" t="s">
        <v>69</v>
      </c>
      <c r="D80" t="s">
        <v>114</v>
      </c>
      <c r="E80" t="s">
        <v>10</v>
      </c>
      <c r="F80" t="s">
        <v>113</v>
      </c>
      <c r="G80">
        <v>19.84</v>
      </c>
      <c r="H80" s="1"/>
      <c r="I80" s="2"/>
      <c r="K80">
        <v>0</v>
      </c>
    </row>
    <row r="81" spans="1:11">
      <c r="A81" t="b">
        <v>1</v>
      </c>
      <c r="B81">
        <v>255</v>
      </c>
      <c r="C81" t="s">
        <v>76</v>
      </c>
      <c r="D81" t="s">
        <v>27</v>
      </c>
      <c r="E81" t="s">
        <v>10</v>
      </c>
      <c r="F81" t="s">
        <v>111</v>
      </c>
      <c r="G81">
        <v>17.91</v>
      </c>
      <c r="H81" s="1">
        <v>17.91</v>
      </c>
      <c r="I81" s="2">
        <v>3.0000000000001137E-2</v>
      </c>
      <c r="K81">
        <v>0</v>
      </c>
    </row>
    <row r="82" spans="1:11">
      <c r="A82" t="b">
        <v>1</v>
      </c>
      <c r="B82">
        <v>255</v>
      </c>
      <c r="C82" t="s">
        <v>77</v>
      </c>
      <c r="D82" t="s">
        <v>27</v>
      </c>
      <c r="E82" t="s">
        <v>10</v>
      </c>
      <c r="F82" t="s">
        <v>111</v>
      </c>
      <c r="G82">
        <v>17.940000000000001</v>
      </c>
      <c r="H82" s="1"/>
      <c r="I82" s="2"/>
      <c r="K82">
        <v>0</v>
      </c>
    </row>
    <row r="83" spans="1:11">
      <c r="A83" t="b">
        <v>1</v>
      </c>
      <c r="B83">
        <v>255</v>
      </c>
      <c r="C83" t="s">
        <v>78</v>
      </c>
      <c r="D83" t="s">
        <v>27</v>
      </c>
      <c r="E83" t="s">
        <v>10</v>
      </c>
      <c r="F83" t="s">
        <v>111</v>
      </c>
      <c r="G83">
        <v>17.88</v>
      </c>
      <c r="H83" s="1"/>
      <c r="I83" s="2"/>
      <c r="K83">
        <v>0</v>
      </c>
    </row>
    <row r="84" spans="1:11">
      <c r="A84" t="b">
        <v>1</v>
      </c>
      <c r="B84">
        <v>255</v>
      </c>
      <c r="C84" t="s">
        <v>79</v>
      </c>
      <c r="D84" t="s">
        <v>116</v>
      </c>
      <c r="E84" t="s">
        <v>10</v>
      </c>
      <c r="F84" t="s">
        <v>113</v>
      </c>
      <c r="G84">
        <v>18.059999999999999</v>
      </c>
      <c r="H84" s="1">
        <v>18.056666666666668</v>
      </c>
      <c r="I84" s="2">
        <v>5.7735026918951087E-3</v>
      </c>
      <c r="K84">
        <v>0</v>
      </c>
    </row>
    <row r="85" spans="1:11">
      <c r="A85" t="b">
        <v>1</v>
      </c>
      <c r="B85">
        <v>255</v>
      </c>
      <c r="C85" t="s">
        <v>80</v>
      </c>
      <c r="D85" t="s">
        <v>116</v>
      </c>
      <c r="E85" t="s">
        <v>10</v>
      </c>
      <c r="F85" t="s">
        <v>113</v>
      </c>
      <c r="G85">
        <v>18.059999999999999</v>
      </c>
      <c r="H85" s="1"/>
      <c r="I85" s="2"/>
      <c r="K85">
        <v>0</v>
      </c>
    </row>
    <row r="86" spans="1:11">
      <c r="A86" t="b">
        <v>1</v>
      </c>
      <c r="B86">
        <v>255</v>
      </c>
      <c r="C86" t="s">
        <v>81</v>
      </c>
      <c r="D86" t="s">
        <v>116</v>
      </c>
      <c r="E86" t="s">
        <v>10</v>
      </c>
      <c r="F86" t="s">
        <v>113</v>
      </c>
      <c r="G86">
        <v>18.05</v>
      </c>
      <c r="H86" s="1"/>
      <c r="I86" s="2"/>
      <c r="K86">
        <v>0</v>
      </c>
    </row>
    <row r="87" spans="1:11">
      <c r="A87" t="b">
        <v>1</v>
      </c>
      <c r="B87">
        <v>255</v>
      </c>
      <c r="C87" t="s">
        <v>88</v>
      </c>
      <c r="D87" t="s">
        <v>28</v>
      </c>
      <c r="E87" t="s">
        <v>10</v>
      </c>
      <c r="F87" t="s">
        <v>108</v>
      </c>
      <c r="G87">
        <v>17.440000000000001</v>
      </c>
      <c r="H87" s="1">
        <v>17.393333333333334</v>
      </c>
      <c r="I87" s="2">
        <v>4.0414518843273968E-2</v>
      </c>
      <c r="K87">
        <v>0</v>
      </c>
    </row>
    <row r="88" spans="1:11">
      <c r="A88" t="b">
        <v>1</v>
      </c>
      <c r="B88">
        <v>255</v>
      </c>
      <c r="C88" t="s">
        <v>89</v>
      </c>
      <c r="D88" t="s">
        <v>28</v>
      </c>
      <c r="E88" t="s">
        <v>10</v>
      </c>
      <c r="F88" t="s">
        <v>108</v>
      </c>
      <c r="G88">
        <v>17.37</v>
      </c>
      <c r="H88" s="1"/>
      <c r="I88" s="2"/>
      <c r="K88">
        <v>0</v>
      </c>
    </row>
    <row r="89" spans="1:11">
      <c r="A89" t="b">
        <v>1</v>
      </c>
      <c r="B89">
        <v>255</v>
      </c>
      <c r="C89" t="s">
        <v>90</v>
      </c>
      <c r="D89" t="s">
        <v>28</v>
      </c>
      <c r="E89" t="s">
        <v>10</v>
      </c>
      <c r="F89" t="s">
        <v>108</v>
      </c>
      <c r="G89">
        <v>17.37</v>
      </c>
      <c r="H89" s="1"/>
      <c r="I89" s="2"/>
      <c r="K89">
        <v>0</v>
      </c>
    </row>
    <row r="90" spans="1:11">
      <c r="A90" t="b">
        <v>1</v>
      </c>
      <c r="B90">
        <v>255</v>
      </c>
      <c r="C90" t="s">
        <v>91</v>
      </c>
      <c r="D90" t="s">
        <v>117</v>
      </c>
      <c r="E90" t="s">
        <v>10</v>
      </c>
      <c r="F90" t="s">
        <v>113</v>
      </c>
      <c r="G90">
        <v>18.63</v>
      </c>
      <c r="H90" s="1">
        <v>18.633333333333329</v>
      </c>
      <c r="I90" s="2">
        <v>5.77350269189716E-3</v>
      </c>
      <c r="K90">
        <v>0</v>
      </c>
    </row>
    <row r="91" spans="1:11">
      <c r="A91" t="b">
        <v>1</v>
      </c>
      <c r="B91">
        <v>255</v>
      </c>
      <c r="C91" t="s">
        <v>92</v>
      </c>
      <c r="D91" t="s">
        <v>117</v>
      </c>
      <c r="E91" t="s">
        <v>10</v>
      </c>
      <c r="F91" t="s">
        <v>113</v>
      </c>
      <c r="G91">
        <v>18.64</v>
      </c>
      <c r="H91" s="1"/>
      <c r="I91" s="2"/>
      <c r="K91">
        <v>0</v>
      </c>
    </row>
    <row r="92" spans="1:11">
      <c r="A92" t="b">
        <v>1</v>
      </c>
      <c r="B92">
        <v>255</v>
      </c>
      <c r="C92" t="s">
        <v>93</v>
      </c>
      <c r="D92" t="s">
        <v>117</v>
      </c>
      <c r="E92" t="s">
        <v>10</v>
      </c>
      <c r="F92" t="s">
        <v>113</v>
      </c>
      <c r="G92">
        <v>18.63</v>
      </c>
      <c r="H92" s="1"/>
      <c r="I92" s="2"/>
      <c r="K92">
        <v>0</v>
      </c>
    </row>
    <row r="93" spans="1:11">
      <c r="A93" t="b">
        <v>1</v>
      </c>
      <c r="B93">
        <v>255</v>
      </c>
      <c r="C93" t="s">
        <v>100</v>
      </c>
      <c r="D93" t="s">
        <v>29</v>
      </c>
      <c r="E93" t="s">
        <v>10</v>
      </c>
      <c r="F93" t="s">
        <v>108</v>
      </c>
      <c r="G93">
        <v>17.05</v>
      </c>
      <c r="H93" s="1">
        <v>17.056666666666668</v>
      </c>
      <c r="I93" s="2">
        <v>1.154700538379227E-2</v>
      </c>
      <c r="K93">
        <v>0</v>
      </c>
    </row>
    <row r="94" spans="1:11">
      <c r="A94" t="b">
        <v>1</v>
      </c>
      <c r="B94">
        <v>255</v>
      </c>
      <c r="C94" t="s">
        <v>101</v>
      </c>
      <c r="D94" t="s">
        <v>29</v>
      </c>
      <c r="E94" t="s">
        <v>10</v>
      </c>
      <c r="F94" t="s">
        <v>108</v>
      </c>
      <c r="G94">
        <v>17.07</v>
      </c>
      <c r="H94" s="1"/>
      <c r="I94" s="2"/>
      <c r="K94">
        <v>0</v>
      </c>
    </row>
    <row r="95" spans="1:11">
      <c r="A95" t="b">
        <v>1</v>
      </c>
      <c r="B95">
        <v>255</v>
      </c>
      <c r="C95" t="s">
        <v>102</v>
      </c>
      <c r="D95" t="s">
        <v>29</v>
      </c>
      <c r="E95" t="s">
        <v>10</v>
      </c>
      <c r="F95" t="s">
        <v>108</v>
      </c>
      <c r="G95">
        <v>17.05</v>
      </c>
      <c r="H95" s="1"/>
      <c r="I95" s="2"/>
      <c r="K95">
        <v>0</v>
      </c>
    </row>
    <row r="96" spans="1:11">
      <c r="A96" t="b">
        <v>1</v>
      </c>
      <c r="B96">
        <v>255</v>
      </c>
      <c r="C96" t="s">
        <v>103</v>
      </c>
      <c r="D96" t="s">
        <v>120</v>
      </c>
      <c r="E96" t="s">
        <v>10</v>
      </c>
      <c r="F96" t="s">
        <v>121</v>
      </c>
      <c r="G96">
        <v>18.75</v>
      </c>
      <c r="H96" s="1">
        <v>18.78</v>
      </c>
      <c r="I96" s="2">
        <v>2.6457513110646015E-2</v>
      </c>
      <c r="K96">
        <v>0</v>
      </c>
    </row>
    <row r="97" spans="1:11">
      <c r="A97" t="b">
        <v>1</v>
      </c>
      <c r="B97">
        <v>255</v>
      </c>
      <c r="C97" t="s">
        <v>104</v>
      </c>
      <c r="D97" t="s">
        <v>120</v>
      </c>
      <c r="E97" t="s">
        <v>10</v>
      </c>
      <c r="F97" t="s">
        <v>121</v>
      </c>
      <c r="G97">
        <v>18.79</v>
      </c>
      <c r="H97" s="1"/>
      <c r="I97" s="2"/>
      <c r="K97">
        <v>0</v>
      </c>
    </row>
    <row r="98" spans="1:11">
      <c r="A98" t="b">
        <v>1</v>
      </c>
      <c r="B98">
        <v>255</v>
      </c>
      <c r="C98" t="s">
        <v>105</v>
      </c>
      <c r="D98" t="s">
        <v>120</v>
      </c>
      <c r="E98" t="s">
        <v>10</v>
      </c>
      <c r="F98" t="s">
        <v>121</v>
      </c>
      <c r="G98">
        <v>18.8</v>
      </c>
      <c r="H98" s="1"/>
      <c r="I98" s="2"/>
      <c r="K98">
        <v>0</v>
      </c>
    </row>
  </sheetData>
  <autoFilter ref="A2:L98" xr:uid="{00000000-0009-0000-0000-000000000000}">
    <sortState xmlns:xlrd2="http://schemas.microsoft.com/office/spreadsheetml/2017/richdata2" ref="A3:L98">
      <sortCondition ref="E2:E98"/>
    </sortState>
  </autoFilter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6D371-BD73-4B50-A4FA-94AF6E407133}">
  <dimension ref="A1:Y14"/>
  <sheetViews>
    <sheetView tabSelected="1" topLeftCell="R6" zoomScale="160" zoomScaleNormal="160" workbookViewId="0">
      <selection activeCell="U11" sqref="U11:V11"/>
    </sheetView>
  </sheetViews>
  <sheetFormatPr defaultColWidth="10.69921875" defaultRowHeight="15.6"/>
  <cols>
    <col min="1" max="1" width="10.69921875" style="4"/>
    <col min="2" max="2" width="23.296875" style="4" bestFit="1" customWidth="1"/>
    <col min="3" max="3" width="6.796875" style="4" bestFit="1" customWidth="1"/>
    <col min="4" max="4" width="5" style="4" bestFit="1" customWidth="1"/>
    <col min="5" max="5" width="6.796875" style="4" bestFit="1" customWidth="1"/>
    <col min="6" max="6" width="5" style="4" bestFit="1" customWidth="1"/>
    <col min="7" max="7" width="5.5" style="4" bestFit="1" customWidth="1"/>
    <col min="8" max="8" width="13.19921875" style="4" bestFit="1" customWidth="1"/>
    <col min="9" max="9" width="9.796875" style="4" bestFit="1" customWidth="1"/>
    <col min="10" max="10" width="5" style="4" bestFit="1" customWidth="1"/>
    <col min="11" max="11" width="7.19921875" style="4" bestFit="1" customWidth="1"/>
    <col min="12" max="12" width="5" style="4" bestFit="1" customWidth="1"/>
    <col min="13" max="13" width="8.19921875" style="4" bestFit="1" customWidth="1"/>
    <col min="14" max="14" width="7.796875" style="4" bestFit="1" customWidth="1"/>
    <col min="15" max="15" width="10.296875" style="4" bestFit="1" customWidth="1"/>
    <col min="16" max="16" width="2" style="4" bestFit="1" customWidth="1"/>
    <col min="17" max="17" width="8.5" style="4" bestFit="1" customWidth="1"/>
    <col min="18" max="18" width="10.69921875" style="4"/>
    <col min="19" max="19" width="15.796875" style="4" bestFit="1" customWidth="1"/>
    <col min="20" max="16384" width="10.69921875" style="4"/>
  </cols>
  <sheetData>
    <row r="1" spans="1:25">
      <c r="C1" s="5" t="s">
        <v>147</v>
      </c>
      <c r="D1" s="5"/>
      <c r="E1" s="5" t="s">
        <v>148</v>
      </c>
      <c r="F1" s="5"/>
    </row>
    <row r="2" spans="1:25" ht="24.6">
      <c r="B2" s="6" t="s">
        <v>146</v>
      </c>
      <c r="C2" s="7" t="s">
        <v>144</v>
      </c>
      <c r="D2" s="6" t="s">
        <v>122</v>
      </c>
      <c r="E2" s="7" t="s">
        <v>145</v>
      </c>
      <c r="F2" s="6" t="s">
        <v>122</v>
      </c>
      <c r="G2" s="8" t="s">
        <v>135</v>
      </c>
      <c r="H2" s="6"/>
      <c r="I2" s="9" t="s">
        <v>136</v>
      </c>
      <c r="J2" s="7" t="s">
        <v>123</v>
      </c>
      <c r="K2" s="7" t="s">
        <v>137</v>
      </c>
      <c r="L2" s="10" t="s">
        <v>124</v>
      </c>
      <c r="M2" s="11" t="s">
        <v>125</v>
      </c>
      <c r="N2" s="11" t="s">
        <v>138</v>
      </c>
      <c r="O2" s="11" t="s">
        <v>139</v>
      </c>
      <c r="P2" s="11"/>
      <c r="Q2" s="11" t="s">
        <v>126</v>
      </c>
    </row>
    <row r="3" spans="1:25">
      <c r="A3" s="4">
        <v>1</v>
      </c>
      <c r="B3" s="12" t="s">
        <v>130</v>
      </c>
      <c r="C3" s="13">
        <v>28.14</v>
      </c>
      <c r="D3" s="14">
        <v>5.5677643628299987E-2</v>
      </c>
      <c r="E3" s="13">
        <v>19.656666666666666</v>
      </c>
      <c r="F3" s="15">
        <v>3.055050463304022E-2</v>
      </c>
      <c r="G3" s="16">
        <f>(C3-E3)</f>
        <v>8.4833333333333343</v>
      </c>
      <c r="H3" s="12" t="s">
        <v>107</v>
      </c>
      <c r="I3" s="17">
        <f>AVERAGE(G3:G5)</f>
        <v>8.7511111111111131</v>
      </c>
      <c r="J3" s="16">
        <f>STDEV(G3:G5)</f>
        <v>0.25188915845694548</v>
      </c>
      <c r="K3" s="16">
        <f>I3-$I$3</f>
        <v>0</v>
      </c>
      <c r="L3" s="16">
        <f>((J3^2)+(J3^2))^(1/2)</f>
        <v>0.3562250641045579</v>
      </c>
      <c r="M3" s="18">
        <f>1.8^-(K3)</f>
        <v>1</v>
      </c>
      <c r="N3" s="18">
        <f>K3+L3</f>
        <v>0.3562250641045579</v>
      </c>
      <c r="O3" s="19">
        <f>1.8^-N3</f>
        <v>0.81108344198531934</v>
      </c>
      <c r="P3" s="18" t="s">
        <v>127</v>
      </c>
      <c r="Q3" s="18">
        <f>M3-O3</f>
        <v>0.18891655801468066</v>
      </c>
    </row>
    <row r="4" spans="1:25">
      <c r="A4" s="4">
        <v>2</v>
      </c>
      <c r="B4" s="12" t="s">
        <v>131</v>
      </c>
      <c r="C4" s="13">
        <v>26.703333333333333</v>
      </c>
      <c r="D4" s="14">
        <v>3.7859388972001647E-2</v>
      </c>
      <c r="E4" s="13">
        <v>17.72</v>
      </c>
      <c r="F4" s="15">
        <v>9.9999999999997868E-3</v>
      </c>
      <c r="G4" s="16">
        <f>(C4-E4)</f>
        <v>8.9833333333333343</v>
      </c>
      <c r="H4" s="20"/>
      <c r="I4" s="16"/>
      <c r="J4" s="16"/>
      <c r="K4" s="16"/>
      <c r="L4" s="16"/>
      <c r="M4" s="18"/>
      <c r="N4" s="18">
        <f>K3-L3</f>
        <v>-0.3562250641045579</v>
      </c>
      <c r="O4" s="19">
        <f>1.8^-N4</f>
        <v>1.2329187704193079</v>
      </c>
      <c r="P4" s="18" t="s">
        <v>128</v>
      </c>
      <c r="Q4" s="18">
        <f>O4-M3</f>
        <v>0.23291877041930786</v>
      </c>
    </row>
    <row r="5" spans="1:25">
      <c r="A5" s="4">
        <v>3</v>
      </c>
      <c r="B5" s="12" t="s">
        <v>132</v>
      </c>
      <c r="C5" s="13">
        <v>28.790000000000003</v>
      </c>
      <c r="D5" s="14">
        <v>4.3511678576336583E-15</v>
      </c>
      <c r="E5" s="13">
        <v>20.003333333333334</v>
      </c>
      <c r="F5" s="15">
        <v>1.5275252316519916E-2</v>
      </c>
      <c r="G5" s="16">
        <f>(C5-E5)</f>
        <v>8.7866666666666688</v>
      </c>
      <c r="H5" s="20"/>
      <c r="I5" s="16"/>
      <c r="J5" s="16"/>
      <c r="K5" s="16"/>
      <c r="L5" s="16"/>
      <c r="M5" s="18"/>
      <c r="N5" s="18"/>
      <c r="O5" s="19"/>
      <c r="P5" s="18"/>
      <c r="Q5" s="18"/>
    </row>
    <row r="6" spans="1:25" ht="15.45" customHeight="1">
      <c r="A6" s="4">
        <v>4</v>
      </c>
      <c r="B6" s="12" t="s">
        <v>140</v>
      </c>
      <c r="C6" s="13">
        <v>17.813333333333333</v>
      </c>
      <c r="D6" s="12">
        <v>4.0414518843273968E-2</v>
      </c>
      <c r="E6" s="13">
        <v>17.966666666666665</v>
      </c>
      <c r="F6" s="12">
        <v>2.5166114784234354E-2</v>
      </c>
      <c r="G6" s="16">
        <f>(C6-E6)</f>
        <v>-0.15333333333333243</v>
      </c>
      <c r="H6" s="12" t="s">
        <v>143</v>
      </c>
      <c r="I6" s="17">
        <f>AVERAGE(G6:G8)</f>
        <v>-0.44777777777777555</v>
      </c>
      <c r="J6" s="16">
        <f>STDEV(G6:G8)</f>
        <v>0.25786157641764301</v>
      </c>
      <c r="K6" s="16">
        <f>I6-$I$3</f>
        <v>-9.198888888888888</v>
      </c>
      <c r="L6" s="16">
        <f>(($J$3^2)+(J6^2))^(1/2)</f>
        <v>0.36047294037242261</v>
      </c>
      <c r="M6" s="18">
        <f>1.8^-(K6)</f>
        <v>222.95818012573906</v>
      </c>
      <c r="N6" s="18">
        <f>K6+L6</f>
        <v>-8.8384159485164648</v>
      </c>
      <c r="O6" s="19">
        <f>1.8^-N6</f>
        <v>180.38672769674321</v>
      </c>
      <c r="P6" s="18" t="s">
        <v>127</v>
      </c>
      <c r="Q6" s="18">
        <f>M6-O6</f>
        <v>42.571452428995855</v>
      </c>
    </row>
    <row r="7" spans="1:25">
      <c r="A7" s="4">
        <v>5</v>
      </c>
      <c r="B7" s="12" t="s">
        <v>141</v>
      </c>
      <c r="C7" s="13">
        <v>18.233333333333334</v>
      </c>
      <c r="D7" s="12">
        <v>1.5275252316519916E-2</v>
      </c>
      <c r="E7" s="13">
        <v>18.866666666666664</v>
      </c>
      <c r="F7" s="12">
        <v>4.50924975282289E-2</v>
      </c>
      <c r="G7" s="16">
        <f>(C7-E7)</f>
        <v>-0.63333333333332931</v>
      </c>
      <c r="H7" s="20"/>
      <c r="I7" s="20"/>
      <c r="J7" s="20"/>
      <c r="K7" s="20"/>
      <c r="L7" s="20"/>
      <c r="M7" s="20"/>
      <c r="N7" s="18">
        <f>K6-L6</f>
        <v>-9.5593618292613112</v>
      </c>
      <c r="O7" s="19">
        <f>1.8^-N7</f>
        <v>275.57653891561205</v>
      </c>
      <c r="P7" s="18" t="s">
        <v>128</v>
      </c>
      <c r="Q7" s="18">
        <f>O7-M6</f>
        <v>52.618358789872985</v>
      </c>
    </row>
    <row r="8" spans="1:25">
      <c r="A8" s="4">
        <v>6</v>
      </c>
      <c r="B8" s="12" t="s">
        <v>142</v>
      </c>
      <c r="C8" s="13">
        <v>18.190000000000001</v>
      </c>
      <c r="D8" s="12">
        <v>2.6457513110644669E-2</v>
      </c>
      <c r="E8" s="13">
        <v>18.746666666666666</v>
      </c>
      <c r="F8" s="12">
        <v>5.77350269189716E-3</v>
      </c>
      <c r="G8" s="16">
        <f>(C8-E8)</f>
        <v>-0.55666666666666487</v>
      </c>
      <c r="H8" s="20"/>
      <c r="I8" s="20"/>
      <c r="J8" s="20"/>
      <c r="K8" s="20"/>
      <c r="L8" s="20"/>
      <c r="M8" s="20"/>
      <c r="N8" s="21"/>
      <c r="O8" s="21"/>
      <c r="P8" s="21"/>
      <c r="Q8" s="21"/>
    </row>
    <row r="10" spans="1:25">
      <c r="Y10" s="22"/>
    </row>
    <row r="11" spans="1:25">
      <c r="S11" s="23"/>
      <c r="T11" s="23"/>
      <c r="U11" s="24" t="s">
        <v>129</v>
      </c>
      <c r="V11" s="24"/>
    </row>
    <row r="12" spans="1:25">
      <c r="S12" s="23"/>
      <c r="T12" s="25" t="s">
        <v>106</v>
      </c>
      <c r="U12" s="26" t="s">
        <v>127</v>
      </c>
      <c r="V12" s="26" t="s">
        <v>128</v>
      </c>
    </row>
    <row r="13" spans="1:25">
      <c r="S13" s="27" t="s">
        <v>107</v>
      </c>
      <c r="T13" s="28">
        <f>M3</f>
        <v>1</v>
      </c>
      <c r="U13" s="28">
        <f>Q3</f>
        <v>0.18891655801468066</v>
      </c>
      <c r="V13" s="28">
        <f>Q4</f>
        <v>0.23291877041930786</v>
      </c>
    </row>
    <row r="14" spans="1:25">
      <c r="S14" s="29" t="s">
        <v>143</v>
      </c>
      <c r="T14" s="30">
        <f>M6</f>
        <v>222.95818012573906</v>
      </c>
      <c r="U14" s="30">
        <f>Q6</f>
        <v>42.571452428995855</v>
      </c>
      <c r="V14" s="30">
        <f>Q7</f>
        <v>52.618358789872985</v>
      </c>
    </row>
  </sheetData>
  <mergeCells count="3">
    <mergeCell ref="C1:D1"/>
    <mergeCell ref="E1:F1"/>
    <mergeCell ref="U11:V1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33E70-732D-4DA8-A6DD-FB47FF38F2EE}">
  <dimension ref="A1"/>
  <sheetViews>
    <sheetView workbookViewId="0"/>
  </sheetViews>
  <sheetFormatPr defaultRowHeight="15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200912_KMR_cDNA_priM</vt:lpstr>
      <vt:lpstr>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Alexandra Farah</cp:lastModifiedBy>
  <dcterms:created xsi:type="dcterms:W3CDTF">2020-09-13T16:04:48Z</dcterms:created>
  <dcterms:modified xsi:type="dcterms:W3CDTF">2024-03-27T18:38:00Z</dcterms:modified>
</cp:coreProperties>
</file>