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Aisling Macaraeg\Freshwater Survival\"/>
    </mc:Choice>
  </mc:AlternateContent>
  <xr:revisionPtr revIDLastSave="0" documentId="8_{07A69473-E112-409C-B1F9-C3B4196DAB1D}" xr6:coauthVersionLast="47" xr6:coauthVersionMax="47" xr10:uidLastSave="{00000000-0000-0000-0000-000000000000}"/>
  <bookViews>
    <workbookView xWindow="-96" yWindow="-96" windowWidth="23232" windowHeight="12552" activeTab="3" xr2:uid="{45326E92-202E-4072-9DDD-49456E0CE64B}"/>
  </bookViews>
  <sheets>
    <sheet name="Raw Data" sheetId="1" r:id="rId1"/>
    <sheet name="4C" sheetId="2" r:id="rId2"/>
    <sheet name="16C" sheetId="3" r:id="rId3"/>
    <sheet name="25C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" l="1"/>
  <c r="U10" i="2"/>
  <c r="T10" i="2"/>
  <c r="S10" i="2"/>
  <c r="R10" i="2"/>
  <c r="Q10" i="2"/>
  <c r="P10" i="2"/>
  <c r="P20" i="2" s="1"/>
  <c r="Z9" i="2"/>
  <c r="Y9" i="2"/>
  <c r="X9" i="2"/>
  <c r="W9" i="2"/>
  <c r="V9" i="2"/>
  <c r="U9" i="2"/>
  <c r="T9" i="2"/>
  <c r="S9" i="2"/>
  <c r="S20" i="2" s="1"/>
  <c r="R9" i="2"/>
  <c r="Q9" i="2"/>
  <c r="Q20" i="2" s="1"/>
  <c r="P9" i="2"/>
  <c r="X8" i="2"/>
  <c r="W8" i="2"/>
  <c r="V8" i="2"/>
  <c r="U8" i="2"/>
  <c r="T8" i="2"/>
  <c r="T20" i="2" s="1"/>
  <c r="S8" i="2"/>
  <c r="R8" i="2"/>
  <c r="R20" i="2" s="1"/>
  <c r="Q8" i="2"/>
  <c r="Q19" i="2" s="1"/>
  <c r="P8" i="2"/>
  <c r="P19" i="2" s="1"/>
  <c r="AP31" i="1"/>
  <c r="AN31" i="1"/>
  <c r="AH31" i="1"/>
  <c r="AF31" i="1"/>
  <c r="AL30" i="1"/>
  <c r="AJ30" i="1"/>
  <c r="B28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P23" i="1"/>
  <c r="AP32" i="1" s="1"/>
  <c r="AO23" i="1"/>
  <c r="AO32" i="1" s="1"/>
  <c r="AN23" i="1"/>
  <c r="AN32" i="1" s="1"/>
  <c r="AM23" i="1"/>
  <c r="AM32" i="1" s="1"/>
  <c r="AL23" i="1"/>
  <c r="AL32" i="1" s="1"/>
  <c r="AK23" i="1"/>
  <c r="AK32" i="1" s="1"/>
  <c r="AJ23" i="1"/>
  <c r="AJ32" i="1" s="1"/>
  <c r="AI23" i="1"/>
  <c r="AI32" i="1" s="1"/>
  <c r="AH23" i="1"/>
  <c r="AH32" i="1" s="1"/>
  <c r="AG23" i="1"/>
  <c r="AG32" i="1" s="1"/>
  <c r="AF23" i="1"/>
  <c r="AF32" i="1" s="1"/>
  <c r="AE23" i="1"/>
  <c r="AE32" i="1" s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P21" i="1"/>
  <c r="AO21" i="1"/>
  <c r="AO31" i="1" s="1"/>
  <c r="AN21" i="1"/>
  <c r="AM21" i="1"/>
  <c r="AL21" i="1"/>
  <c r="AK21" i="1"/>
  <c r="AJ21" i="1"/>
  <c r="AI21" i="1"/>
  <c r="AH21" i="1"/>
  <c r="AG21" i="1"/>
  <c r="AG31" i="1" s="1"/>
  <c r="AF21" i="1"/>
  <c r="AE21" i="1"/>
  <c r="AP20" i="1"/>
  <c r="AO20" i="1"/>
  <c r="AN20" i="1"/>
  <c r="AM20" i="1"/>
  <c r="AM31" i="1" s="1"/>
  <c r="AL20" i="1"/>
  <c r="AL31" i="1" s="1"/>
  <c r="AK20" i="1"/>
  <c r="AK31" i="1" s="1"/>
  <c r="AJ20" i="1"/>
  <c r="AJ31" i="1" s="1"/>
  <c r="AI20" i="1"/>
  <c r="AI31" i="1" s="1"/>
  <c r="AH20" i="1"/>
  <c r="AG20" i="1"/>
  <c r="AF20" i="1"/>
  <c r="AE20" i="1"/>
  <c r="AE31" i="1" s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P18" i="1"/>
  <c r="AO18" i="1"/>
  <c r="AN18" i="1"/>
  <c r="AM18" i="1"/>
  <c r="AL18" i="1"/>
  <c r="AK18" i="1"/>
  <c r="AK30" i="1" s="1"/>
  <c r="AJ18" i="1"/>
  <c r="AI18" i="1"/>
  <c r="AH18" i="1"/>
  <c r="AG18" i="1"/>
  <c r="AF18" i="1"/>
  <c r="AE18" i="1"/>
  <c r="AP17" i="1"/>
  <c r="AP30" i="1" s="1"/>
  <c r="AO17" i="1"/>
  <c r="AO30" i="1" s="1"/>
  <c r="AN17" i="1"/>
  <c r="AN30" i="1" s="1"/>
  <c r="AM17" i="1"/>
  <c r="AM30" i="1" s="1"/>
  <c r="AL17" i="1"/>
  <c r="AK17" i="1"/>
  <c r="AJ17" i="1"/>
  <c r="AI17" i="1"/>
  <c r="AI30" i="1" s="1"/>
  <c r="AH17" i="1"/>
  <c r="AH30" i="1" s="1"/>
  <c r="AG17" i="1"/>
  <c r="AG30" i="1" s="1"/>
  <c r="AF17" i="1"/>
  <c r="AF30" i="1" s="1"/>
  <c r="AE17" i="1"/>
  <c r="AE30" i="1" s="1"/>
  <c r="S19" i="2" l="1"/>
  <c r="T19" i="2"/>
</calcChain>
</file>

<file path=xl/sharedStrings.xml><?xml version="1.0" encoding="utf-8"?>
<sst xmlns="http://schemas.openxmlformats.org/spreadsheetml/2006/main" count="115" uniqueCount="49">
  <si>
    <t>Experiment 1</t>
  </si>
  <si>
    <t>All Data</t>
  </si>
  <si>
    <t>Total Avgs</t>
  </si>
  <si>
    <t>4°C Data</t>
  </si>
  <si>
    <t>Sample</t>
  </si>
  <si>
    <t>Replicate</t>
  </si>
  <si>
    <r>
      <t>4</t>
    </r>
    <r>
      <rPr>
        <b/>
        <sz val="11"/>
        <color theme="1"/>
        <rFont val="Calibri"/>
        <family val="2"/>
      </rPr>
      <t xml:space="preserve">°C </t>
    </r>
  </si>
  <si>
    <r>
      <t>4</t>
    </r>
    <r>
      <rPr>
        <b/>
        <sz val="11"/>
        <color theme="1"/>
        <rFont val="Calibri"/>
        <family val="2"/>
      </rPr>
      <t>°C A</t>
    </r>
  </si>
  <si>
    <t>Rep. 1</t>
  </si>
  <si>
    <t xml:space="preserve">16°C </t>
  </si>
  <si>
    <r>
      <t>4</t>
    </r>
    <r>
      <rPr>
        <b/>
        <sz val="11"/>
        <color theme="1"/>
        <rFont val="Calibri"/>
        <family val="2"/>
      </rPr>
      <t>°C B</t>
    </r>
  </si>
  <si>
    <t xml:space="preserve">25°C </t>
  </si>
  <si>
    <r>
      <t>4</t>
    </r>
    <r>
      <rPr>
        <b/>
        <sz val="11"/>
        <color theme="1"/>
        <rFont val="Calibri"/>
        <family val="2"/>
      </rPr>
      <t>°C C</t>
    </r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</si>
  <si>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B</t>
    </r>
  </si>
  <si>
    <t>Rep. 2</t>
  </si>
  <si>
    <r>
      <t>4</t>
    </r>
    <r>
      <rPr>
        <b/>
        <sz val="11"/>
        <color theme="1"/>
        <rFont val="Calibri"/>
        <family val="2"/>
      </rPr>
      <t>°C  A</t>
    </r>
  </si>
  <si>
    <t>16°C B</t>
  </si>
  <si>
    <t>4°C B</t>
  </si>
  <si>
    <t>25°C B</t>
  </si>
  <si>
    <t>4°C C</t>
  </si>
  <si>
    <t>Rep. 3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</si>
  <si>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A</t>
    </r>
  </si>
  <si>
    <t xml:space="preserve">Experiment 2 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</si>
  <si>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 xml:space="preserve"> B</t>
    </r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</si>
  <si>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 xml:space="preserve"> C</t>
    </r>
  </si>
  <si>
    <t>Percentage Data</t>
  </si>
  <si>
    <t>Experiment 3</t>
  </si>
  <si>
    <t>4°C  Data</t>
  </si>
  <si>
    <t>SD</t>
  </si>
  <si>
    <t xml:space="preserve">Avg. initial inocculum </t>
  </si>
  <si>
    <r>
      <t>4</t>
    </r>
    <r>
      <rPr>
        <b/>
        <sz val="11"/>
        <color theme="1"/>
        <rFont val="Calibri"/>
        <family val="2"/>
      </rPr>
      <t xml:space="preserve">°C  </t>
    </r>
  </si>
  <si>
    <t>days incubated</t>
  </si>
  <si>
    <r>
      <t>Rep. 1 4</t>
    </r>
    <r>
      <rPr>
        <b/>
        <sz val="11"/>
        <color theme="1"/>
        <rFont val="Calibri"/>
        <family val="2"/>
      </rPr>
      <t xml:space="preserve">°C </t>
    </r>
  </si>
  <si>
    <r>
      <t>Rep. 2 4</t>
    </r>
    <r>
      <rPr>
        <b/>
        <sz val="11"/>
        <color theme="1"/>
        <rFont val="Calibri"/>
        <family val="2"/>
      </rPr>
      <t xml:space="preserve">°C </t>
    </r>
  </si>
  <si>
    <t xml:space="preserve">Rep. 3 4°C </t>
  </si>
  <si>
    <t>Tn-Seq</t>
  </si>
  <si>
    <t>percentages</t>
  </si>
  <si>
    <t>Replicate 1</t>
  </si>
  <si>
    <t>Replicate 2</t>
  </si>
  <si>
    <t xml:space="preserve">Replicate 3 </t>
  </si>
  <si>
    <t xml:space="preserve">Rep. 1 4°C </t>
  </si>
  <si>
    <t xml:space="preserve">Rep. 2 4°C  </t>
  </si>
  <si>
    <t>Average</t>
  </si>
  <si>
    <t>SD of Averages</t>
  </si>
  <si>
    <t xml:space="preserve"> </t>
  </si>
  <si>
    <r>
      <t>Exp. 1 16</t>
    </r>
    <r>
      <rPr>
        <b/>
        <sz val="11"/>
        <color theme="1"/>
        <rFont val="Calibri"/>
        <family val="2"/>
      </rPr>
      <t xml:space="preserve">°C </t>
    </r>
  </si>
  <si>
    <r>
      <t>Exp. 2 16</t>
    </r>
    <r>
      <rPr>
        <b/>
        <sz val="11"/>
        <color theme="1"/>
        <rFont val="Calibri"/>
        <family val="2"/>
      </rPr>
      <t xml:space="preserve">°C </t>
    </r>
  </si>
  <si>
    <r>
      <t>Exp. 1 25</t>
    </r>
    <r>
      <rPr>
        <b/>
        <sz val="11"/>
        <color theme="1"/>
        <rFont val="Calibri"/>
        <family val="2"/>
      </rPr>
      <t xml:space="preserve">°C </t>
    </r>
  </si>
  <si>
    <r>
      <t>Exp. 2 25</t>
    </r>
    <r>
      <rPr>
        <b/>
        <sz val="11"/>
        <color theme="1"/>
        <rFont val="Calibri"/>
        <family val="2"/>
      </rPr>
      <t xml:space="preserve">°C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</si>
</sst>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3E5C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2" fillId="7" borderId="0" xfId="0" applyFont="1" applyFill="1" applyAlignment="1">
      <alignment horizontal="center"/>
    </xf>
    <xf numFmtId="11" fontId="5" fillId="0" borderId="1" xfId="0" applyNumberFormat="1" applyFont="1" applyBorder="1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textRotation="90" wrapText="1"/>
    </xf>
    <xf numFmtId="11" fontId="0" fillId="8" borderId="0" xfId="0" applyNumberForma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9" borderId="0" xfId="0" applyFont="1" applyFill="1" applyAlignment="1">
      <alignment horizontal="center" textRotation="90"/>
    </xf>
    <xf numFmtId="0" fontId="2" fillId="10" borderId="0" xfId="0" applyFont="1" applyFill="1" applyAlignment="1">
      <alignment horizontal="center"/>
    </xf>
    <xf numFmtId="11" fontId="5" fillId="11" borderId="1" xfId="0" applyNumberFormat="1" applyFont="1" applyFill="1" applyBorder="1" applyAlignment="1">
      <alignment horizontal="center"/>
    </xf>
    <xf numFmtId="11" fontId="0" fillId="11" borderId="0" xfId="0" applyNumberFormat="1" applyFill="1" applyAlignment="1">
      <alignment horizontal="center"/>
    </xf>
    <xf numFmtId="11" fontId="0" fillId="11" borderId="0" xfId="0" applyNumberFormat="1" applyFill="1"/>
    <xf numFmtId="0" fontId="4" fillId="10" borderId="0" xfId="0" applyFont="1" applyFill="1" applyAlignment="1">
      <alignment horizontal="center"/>
    </xf>
    <xf numFmtId="0" fontId="2" fillId="12" borderId="0" xfId="0" applyFont="1" applyFill="1" applyAlignment="1">
      <alignment horizontal="center" textRotation="90"/>
    </xf>
    <xf numFmtId="0" fontId="2" fillId="13" borderId="0" xfId="0" applyFont="1" applyFill="1" applyAlignment="1">
      <alignment horizontal="center"/>
    </xf>
    <xf numFmtId="11" fontId="5" fillId="14" borderId="1" xfId="0" applyNumberFormat="1" applyFont="1" applyFill="1" applyBorder="1" applyAlignment="1">
      <alignment horizontal="center"/>
    </xf>
    <xf numFmtId="11" fontId="0" fillId="14" borderId="0" xfId="0" applyNumberFormat="1" applyFill="1"/>
    <xf numFmtId="0" fontId="1" fillId="9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0" borderId="0" xfId="0" applyFont="1" applyFill="1"/>
    <xf numFmtId="0" fontId="5" fillId="0" borderId="1" xfId="0" applyFont="1" applyBorder="1" applyAlignment="1">
      <alignment horizontal="center"/>
    </xf>
    <xf numFmtId="2" fontId="0" fillId="0" borderId="0" xfId="0" applyNumberFormat="1"/>
    <xf numFmtId="164" fontId="0" fillId="8" borderId="0" xfId="0" applyNumberFormat="1" applyFill="1"/>
    <xf numFmtId="164" fontId="0" fillId="11" borderId="0" xfId="0" applyNumberFormat="1" applyFill="1"/>
    <xf numFmtId="0" fontId="1" fillId="15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13" borderId="0" xfId="0" applyFont="1" applyFill="1"/>
    <xf numFmtId="164" fontId="0" fillId="14" borderId="0" xfId="0" applyNumberFormat="1" applyFill="1"/>
    <xf numFmtId="11" fontId="5" fillId="0" borderId="2" xfId="0" applyNumberFormat="1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0" fontId="2" fillId="2" borderId="0" xfId="0" applyFont="1" applyFill="1"/>
    <xf numFmtId="165" fontId="0" fillId="8" borderId="0" xfId="0" applyNumberFormat="1" applyFill="1"/>
    <xf numFmtId="0" fontId="2" fillId="9" borderId="0" xfId="0" applyFont="1" applyFill="1"/>
    <xf numFmtId="165" fontId="0" fillId="11" borderId="0" xfId="0" applyNumberFormat="1" applyFill="1"/>
    <xf numFmtId="0" fontId="2" fillId="12" borderId="0" xfId="0" applyFont="1" applyFill="1"/>
    <xf numFmtId="165" fontId="0" fillId="14" borderId="0" xfId="0" applyNumberFormat="1" applyFill="1"/>
    <xf numFmtId="0" fontId="3" fillId="2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'[1]4C'!$A$3</c:f>
              <c:strCache>
                <c:ptCount val="1"/>
                <c:pt idx="0">
                  <c:v>Rep. 1 4°C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'[1]4C'!$B$3:$M$3</c:f>
              <c:numCache>
                <c:formatCode>0.00E+00</c:formatCode>
                <c:ptCount val="12"/>
                <c:pt idx="0">
                  <c:v>8850000</c:v>
                </c:pt>
                <c:pt idx="1">
                  <c:v>4933333.3333333302</c:v>
                </c:pt>
                <c:pt idx="2">
                  <c:v>1280000</c:v>
                </c:pt>
                <c:pt idx="3">
                  <c:v>1226666.66666667</c:v>
                </c:pt>
                <c:pt idx="4">
                  <c:v>102833.33333333299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AA-4EEF-A246-9D0C3864A8CB}"/>
            </c:ext>
          </c:extLst>
        </c:ser>
        <c:ser>
          <c:idx val="1"/>
          <c:order val="1"/>
          <c:tx>
            <c:strRef>
              <c:f>'[1]4C'!$A$4</c:f>
              <c:strCache>
                <c:ptCount val="1"/>
                <c:pt idx="0">
                  <c:v>Rep. 2 4°C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'[1]4C'!$B$4:$M$4</c:f>
              <c:numCache>
                <c:formatCode>0.00E+00</c:formatCode>
                <c:ptCount val="12"/>
                <c:pt idx="0">
                  <c:v>57749999.999999993</c:v>
                </c:pt>
                <c:pt idx="1">
                  <c:v>57499999.999999993</c:v>
                </c:pt>
                <c:pt idx="2">
                  <c:v>53333333.333333328</c:v>
                </c:pt>
                <c:pt idx="3">
                  <c:v>27750000</c:v>
                </c:pt>
                <c:pt idx="4">
                  <c:v>5583333.3333333302</c:v>
                </c:pt>
                <c:pt idx="5">
                  <c:v>1253333.33333333</c:v>
                </c:pt>
                <c:pt idx="6">
                  <c:v>246666.66666666701</c:v>
                </c:pt>
                <c:pt idx="7">
                  <c:v>40250</c:v>
                </c:pt>
                <c:pt idx="8">
                  <c:v>1500</c:v>
                </c:pt>
                <c:pt idx="9">
                  <c:v>70.000000000000014</c:v>
                </c:pt>
                <c:pt idx="10">
                  <c:v>1.6666666666666667</c:v>
                </c:pt>
                <c:pt idx="1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AA-4EEF-A246-9D0C3864A8CB}"/>
            </c:ext>
          </c:extLst>
        </c:ser>
        <c:ser>
          <c:idx val="2"/>
          <c:order val="2"/>
          <c:tx>
            <c:strRef>
              <c:f>'[1]4C'!$A$5</c:f>
              <c:strCache>
                <c:ptCount val="1"/>
                <c:pt idx="0">
                  <c:v>Rep. 3 4°C </c:v>
                </c:pt>
              </c:strCache>
            </c:strRef>
          </c:tx>
          <c:spPr>
            <a:ln w="19050" cap="rnd" cmpd="sng">
              <a:solidFill>
                <a:schemeClr val="accent4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'[1]4C'!$B$2:$M$2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'[1]4C'!$B$5:$M$5</c:f>
              <c:numCache>
                <c:formatCode>0.00E+00</c:formatCode>
                <c:ptCount val="12"/>
                <c:pt idx="0">
                  <c:v>28499999.999999996</c:v>
                </c:pt>
                <c:pt idx="1">
                  <c:v>10500000</c:v>
                </c:pt>
                <c:pt idx="2">
                  <c:v>5350000</c:v>
                </c:pt>
                <c:pt idx="3">
                  <c:v>936666.66666666698</c:v>
                </c:pt>
                <c:pt idx="4">
                  <c:v>6833.333333333333</c:v>
                </c:pt>
                <c:pt idx="5">
                  <c:v>45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AA-4EEF-A246-9D0C3864A8CB}"/>
            </c:ext>
          </c:extLst>
        </c:ser>
        <c:ser>
          <c:idx val="3"/>
          <c:order val="3"/>
          <c:tx>
            <c:strRef>
              <c:f>'[1]4C'!$A$6</c:f>
              <c:strCache>
                <c:ptCount val="1"/>
                <c:pt idx="0">
                  <c:v>Tn-Seq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'[1]4C'!$B$6:$M$6</c:f>
              <c:numCache>
                <c:formatCode>General</c:formatCode>
                <c:ptCount val="12"/>
                <c:pt idx="0" formatCode="0.00E+00">
                  <c:v>97499999.999999985</c:v>
                </c:pt>
                <c:pt idx="3" formatCode="0.00E+00">
                  <c:v>8783333.3333333321</c:v>
                </c:pt>
                <c:pt idx="4" formatCode="0.00E+00">
                  <c:v>5316666.666666666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AA-4EEF-A246-9D0C3864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6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5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'[1]4C'!$O$8</c:f>
              <c:strCache>
                <c:ptCount val="1"/>
                <c:pt idx="0">
                  <c:v>Replicate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'[1]4C'!$P$14:$AA$14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0.10299441743032227</c:v>
                  </c:pt>
                  <c:pt idx="2">
                    <c:v>2.5146003485048501E-2</c:v>
                  </c:pt>
                  <c:pt idx="3">
                    <c:v>7.8352708334142127E-3</c:v>
                  </c:pt>
                  <c:pt idx="4">
                    <c:v>5.6095559354450049E-3</c:v>
                  </c:pt>
                  <c:pt idx="5">
                    <c:v>6.1737221892587519E-4</c:v>
                  </c:pt>
                  <c:pt idx="6">
                    <c:v>6.5237318552500078E-5</c:v>
                  </c:pt>
                  <c:pt idx="7">
                    <c:v>1.2539224328586428E-6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'[1]4C'!$P$7:$AA$7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'[1]4C'!$P$8:$AA$8</c:f>
              <c:numCache>
                <c:formatCode>0.00</c:formatCode>
                <c:ptCount val="12"/>
                <c:pt idx="0">
                  <c:v>1</c:v>
                </c:pt>
                <c:pt idx="1">
                  <c:v>0.55743879472692992</c:v>
                </c:pt>
                <c:pt idx="2">
                  <c:v>0.14463276836158193</c:v>
                </c:pt>
                <c:pt idx="3">
                  <c:v>0.13860640301318305</c:v>
                </c:pt>
                <c:pt idx="4">
                  <c:v>1.1619585687382259E-2</c:v>
                </c:pt>
                <c:pt idx="5">
                  <c:v>8.361581920903955E-4</c:v>
                </c:pt>
                <c:pt idx="6" formatCode="0.0000">
                  <c:v>5.4613935969868173E-5</c:v>
                </c:pt>
                <c:pt idx="7" formatCode="0.0000">
                  <c:v>1.1927181418706843E-6</c:v>
                </c:pt>
                <c:pt idx="8" formatCode="0.0000">
                  <c:v>1.1299435028248589E-8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1-4D0E-A252-AEF30CD95B7E}"/>
            </c:ext>
          </c:extLst>
        </c:ser>
        <c:ser>
          <c:idx val="1"/>
          <c:order val="1"/>
          <c:tx>
            <c:strRef>
              <c:f>'[1]4C'!$O$9</c:f>
              <c:strCache>
                <c:ptCount val="1"/>
                <c:pt idx="0">
                  <c:v>Replicate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'[1]4C'!$P$15:$AA$15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3.12168941598614E-2</c:v>
                  </c:pt>
                  <c:pt idx="2">
                    <c:v>9.1764000551715158E-2</c:v>
                  </c:pt>
                  <c:pt idx="3">
                    <c:v>4.3290043290043489E-3</c:v>
                  </c:pt>
                  <c:pt idx="4">
                    <c:v>2.5128120693841557E-2</c:v>
                  </c:pt>
                  <c:pt idx="5">
                    <c:v>4.825496936898625E-3</c:v>
                  </c:pt>
                  <c:pt idx="6">
                    <c:v>3.0889116872298695E-3</c:v>
                  </c:pt>
                  <c:pt idx="7">
                    <c:v>3.0735930735930738E-4</c:v>
                  </c:pt>
                  <c:pt idx="8">
                    <c:v>3.0438780660167873E-5</c:v>
                  </c:pt>
                  <c:pt idx="9">
                    <c:v>7.0515392339801546E-7</c:v>
                  </c:pt>
                  <c:pt idx="10">
                    <c:v>2.8860028860028865E-8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'[1]4C'!$P$7:$AA$7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'[1]4C'!$P$9:$AA$9</c:f>
              <c:numCache>
                <c:formatCode>0.00</c:formatCode>
                <c:ptCount val="12"/>
                <c:pt idx="0">
                  <c:v>1</c:v>
                </c:pt>
                <c:pt idx="1">
                  <c:v>0.99567099567099571</c:v>
                </c:pt>
                <c:pt idx="2">
                  <c:v>0.92352092352092352</c:v>
                </c:pt>
                <c:pt idx="3">
                  <c:v>0.48051948051948057</c:v>
                </c:pt>
                <c:pt idx="4">
                  <c:v>9.6681096681096645E-2</c:v>
                </c:pt>
                <c:pt idx="5">
                  <c:v>2.1702741702741647E-2</c:v>
                </c:pt>
                <c:pt idx="6" formatCode="0.0000">
                  <c:v>4.2712842712842774E-3</c:v>
                </c:pt>
                <c:pt idx="7" formatCode="0.0000">
                  <c:v>6.969696969696971E-4</c:v>
                </c:pt>
                <c:pt idx="8" formatCode="0.0000">
                  <c:v>2.5974025974025979E-5</c:v>
                </c:pt>
                <c:pt idx="9" formatCode="0.00E+00">
                  <c:v>1.2121212121212126E-6</c:v>
                </c:pt>
                <c:pt idx="10" formatCode="0.00E+00">
                  <c:v>2.8860028860028865E-8</c:v>
                </c:pt>
                <c:pt idx="11" formatCode="General">
                  <c:v>9.9999999999999995E-8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51-4D0E-A252-AEF30CD95B7E}"/>
            </c:ext>
          </c:extLst>
        </c:ser>
        <c:ser>
          <c:idx val="2"/>
          <c:order val="2"/>
          <c:tx>
            <c:strRef>
              <c:f>'[1]4C'!$O$10</c:f>
              <c:strCache>
                <c:ptCount val="1"/>
                <c:pt idx="0">
                  <c:v>Replicate 3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'[1]4C'!$P$16:$T$16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2.4872713822382143E-2</c:v>
                  </c:pt>
                  <c:pt idx="2">
                    <c:v>1.831632720861499E-2</c:v>
                  </c:pt>
                  <c:pt idx="3">
                    <c:v>2.6856052639076121E-3</c:v>
                  </c:pt>
                  <c:pt idx="4">
                    <c:v>1.1179078056379371E-4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'[1]4C'!$P$7:$AA$7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'[1]4C'!$P$10:$AA$10</c:f>
              <c:numCache>
                <c:formatCode>0.00</c:formatCode>
                <c:ptCount val="12"/>
                <c:pt idx="0">
                  <c:v>1</c:v>
                </c:pt>
                <c:pt idx="1">
                  <c:v>0.36842105263157898</c:v>
                </c:pt>
                <c:pt idx="2">
                  <c:v>0.18771929824561406</c:v>
                </c:pt>
                <c:pt idx="3">
                  <c:v>3.286549707602341E-2</c:v>
                </c:pt>
                <c:pt idx="4">
                  <c:v>2.3976608187134505E-4</c:v>
                </c:pt>
                <c:pt idx="5" formatCode="0.0000">
                  <c:v>1.5789473684210528E-6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51-4D0E-A252-AEF30CD95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97568"/>
        <c:axId val="425875520"/>
      </c:scatterChart>
      <c:valAx>
        <c:axId val="425897568"/>
        <c:scaling>
          <c:orientation val="minMax"/>
          <c:max val="6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875520"/>
        <c:crossesAt val="1.0000000000000004E-6"/>
        <c:crossBetween val="midCat"/>
        <c:majorUnit val="5"/>
      </c:valAx>
      <c:valAx>
        <c:axId val="425875520"/>
        <c:scaling>
          <c:logBase val="10"/>
          <c:orientation val="minMax"/>
          <c:max val="1"/>
          <c:min val="1.0000000000000003E-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of day 0 CFU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897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07922484034048"/>
          <c:y val="0.14546019085876741"/>
          <c:w val="0.15698325285306369"/>
          <c:h val="0.20794969944838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'[1]4C'!$O$19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'[1]4C'!$P$20:$T$20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0.3217705341321298</c:v>
                  </c:pt>
                  <c:pt idx="2">
                    <c:v>0.43778366785867284</c:v>
                  </c:pt>
                  <c:pt idx="3">
                    <c:v>0.23397997800774667</c:v>
                  </c:pt>
                  <c:pt idx="4">
                    <c:v>5.2703401526114087E-2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'[1]4C'!$P$18:$AA$18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'[1]4C'!$P$19:$AA$19</c:f>
              <c:numCache>
                <c:formatCode>0.00</c:formatCode>
                <c:ptCount val="12"/>
                <c:pt idx="0">
                  <c:v>1</c:v>
                </c:pt>
                <c:pt idx="1">
                  <c:v>0.64051028100983487</c:v>
                </c:pt>
                <c:pt idx="2">
                  <c:v>0.41862433004270655</c:v>
                </c:pt>
                <c:pt idx="3">
                  <c:v>0.21733046020289568</c:v>
                </c:pt>
                <c:pt idx="4">
                  <c:v>3.6180149483450087E-2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8D-4CBA-8DA5-21DBE868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773055"/>
        <c:axId val="1355773887"/>
      </c:scatterChart>
      <c:valAx>
        <c:axId val="1355773055"/>
        <c:scaling>
          <c:orientation val="minMax"/>
          <c:max val="6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  <a:r>
                  <a:rPr lang="en-US" baseline="0"/>
                  <a:t> Incubated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73887"/>
        <c:crosses val="autoZero"/>
        <c:crossBetween val="midCat"/>
        <c:majorUnit val="5"/>
      </c:valAx>
      <c:valAx>
        <c:axId val="1355773887"/>
        <c:scaling>
          <c:logBase val="10"/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</a:t>
                </a:r>
                <a:r>
                  <a:rPr lang="en-US" baseline="0"/>
                  <a:t> percentage of day 0 DFU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73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'[1]16C'!$A$3</c:f>
              <c:strCache>
                <c:ptCount val="1"/>
                <c:pt idx="0">
                  <c:v>Exp. 1 16°C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'[1]16C'!$B$2:$J$2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'[1]16C'!$B$3:$J$3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1991666.66666667</c:v>
                </c:pt>
                <c:pt idx="2">
                  <c:v>313333.33333333302</c:v>
                </c:pt>
                <c:pt idx="3">
                  <c:v>1016.6666666666666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AC-49B8-95C0-F930F63C6C61}"/>
            </c:ext>
          </c:extLst>
        </c:ser>
        <c:ser>
          <c:idx val="1"/>
          <c:order val="1"/>
          <c:tx>
            <c:strRef>
              <c:f>'[1]16C'!$A$4</c:f>
              <c:strCache>
                <c:ptCount val="1"/>
                <c:pt idx="0">
                  <c:v>Exp. 2 16°C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'[1]16C'!$B$2:$J$2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'[1]16C'!$B$4:$J$4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46666666.666666657</c:v>
                </c:pt>
                <c:pt idx="2">
                  <c:v>27333333.333333299</c:v>
                </c:pt>
                <c:pt idx="3" formatCode="0.00">
                  <c:v>1085000</c:v>
                </c:pt>
                <c:pt idx="4" formatCode="0.00">
                  <c:v>92.222222222222229</c:v>
                </c:pt>
                <c:pt idx="5" formatCode="0.00">
                  <c:v>2.2222222222222223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AC-49B8-95C0-F930F63C6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26-4A67-9742-EB6656C18419}"/>
            </c:ext>
          </c:extLst>
        </c:ser>
        <c:ser>
          <c:idx val="1"/>
          <c:order val="1"/>
          <c:tx>
            <c:strRef>
              <c:f>'[1]25C'!$A$4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26-4A67-9742-EB6656C1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1B-4E81-B701-0EE14551F094}"/>
            </c:ext>
          </c:extLst>
        </c:ser>
        <c:ser>
          <c:idx val="1"/>
          <c:order val="1"/>
          <c:tx>
            <c:strRef>
              <c:f>'[1]25C'!$A$4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1B-4E81-B701-0EE14551F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02-4334-B9E6-00732C87FA25}"/>
            </c:ext>
          </c:extLst>
        </c:ser>
        <c:ser>
          <c:idx val="1"/>
          <c:order val="1"/>
          <c:tx>
            <c:strRef>
              <c:f>'[1]25C'!$A$4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02-4334-B9E6-00732C87F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B8-483F-A012-F163130E95D0}"/>
            </c:ext>
          </c:extLst>
        </c:ser>
        <c:ser>
          <c:idx val="1"/>
          <c:order val="1"/>
          <c:tx>
            <c:strRef>
              <c:f>'[1]25C'!$A$4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B8-483F-A012-F163130E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605116</xdr:colOff>
      <xdr:row>28</xdr:row>
      <xdr:rowOff>53591</xdr:rowOff>
    </xdr:from>
    <xdr:to>
      <xdr:col>27</xdr:col>
      <xdr:colOff>342757</xdr:colOff>
      <xdr:row>33</xdr:row>
      <xdr:rowOff>93900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5B2BF-BD61-4B8D-B8EC-5401B0B8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8406" y="5174231"/>
          <a:ext cx="2938041" cy="954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362730</xdr:colOff>
      <xdr:row>13</xdr:row>
      <xdr:rowOff>76568</xdr:rowOff>
    </xdr:from>
    <xdr:to>
      <xdr:col>10</xdr:col>
      <xdr:colOff>325175</xdr:colOff>
      <xdr:row>31</xdr:row>
      <xdr:rowOff>177533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40CFA-3E0F-4498-AB7A-CC3C101B6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300991</xdr:colOff>
      <xdr:row>21</xdr:row>
      <xdr:rowOff>50986</xdr:rowOff>
    </xdr:from>
    <xdr:to>
      <xdr:col>22</xdr:col>
      <xdr:colOff>26671</xdr:colOff>
      <xdr:row>38</xdr:row>
      <xdr:rowOff>18601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768953-A968-4C83-BB9B-C843D673E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22860</xdr:colOff>
      <xdr:row>21</xdr:row>
      <xdr:rowOff>16510</xdr:rowOff>
    </xdr:from>
    <xdr:to>
      <xdr:col>32</xdr:col>
      <xdr:colOff>523240</xdr:colOff>
      <xdr:row>37</xdr:row>
      <xdr:rowOff>160655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FFCD76-98D7-4040-A530-B4CBF09D9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AE80E3-36A3-459B-85CC-719746E77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B8EF2-7DA8-4D2B-BBCD-6EF60A025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FB7BEA-A151-48E7-9857-8267F3F96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8912DF-7681-4A35-9763-91EA97392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549242C-4696-4CF9-89C5-49410FBD1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KRamsey%20Lab/Aisling%20Macaraeg/Plating%20Data/22_Plating%20Compar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ata"/>
      <sheetName val="4C"/>
      <sheetName val="16C"/>
      <sheetName val="25C"/>
    </sheetNames>
    <sheetDataSet>
      <sheetData sheetId="0"/>
      <sheetData sheetId="1">
        <row r="2">
          <cell r="B2">
            <v>0</v>
          </cell>
          <cell r="C2">
            <v>1</v>
          </cell>
          <cell r="D2">
            <v>4</v>
          </cell>
          <cell r="E2">
            <v>7</v>
          </cell>
          <cell r="F2">
            <v>14</v>
          </cell>
          <cell r="G2">
            <v>21</v>
          </cell>
          <cell r="H2">
            <v>28</v>
          </cell>
          <cell r="I2">
            <v>35</v>
          </cell>
          <cell r="J2">
            <v>42</v>
          </cell>
          <cell r="K2">
            <v>50</v>
          </cell>
          <cell r="L2">
            <v>56</v>
          </cell>
          <cell r="M2">
            <v>62</v>
          </cell>
        </row>
        <row r="3">
          <cell r="A3" t="str">
            <v xml:space="preserve">Rep. 1 4°C </v>
          </cell>
          <cell r="B3">
            <v>8850000</v>
          </cell>
          <cell r="C3">
            <v>4933333.3333333302</v>
          </cell>
          <cell r="D3">
            <v>1280000</v>
          </cell>
          <cell r="E3">
            <v>1226666.66666667</v>
          </cell>
          <cell r="F3">
            <v>102833.33333333299</v>
          </cell>
          <cell r="G3">
            <v>7400</v>
          </cell>
          <cell r="H3">
            <v>483.33333333333331</v>
          </cell>
          <cell r="I3">
            <v>10.555555555555555</v>
          </cell>
          <cell r="J3">
            <v>0.1</v>
          </cell>
          <cell r="K3">
            <v>0.1</v>
          </cell>
          <cell r="L3">
            <v>0.1</v>
          </cell>
          <cell r="M3">
            <v>0.1</v>
          </cell>
        </row>
        <row r="4">
          <cell r="A4" t="str">
            <v xml:space="preserve">Rep. 2 4°C </v>
          </cell>
          <cell r="B4">
            <v>57749999.999999993</v>
          </cell>
          <cell r="C4">
            <v>57499999.999999993</v>
          </cell>
          <cell r="D4">
            <v>53333333.333333328</v>
          </cell>
          <cell r="E4">
            <v>27750000</v>
          </cell>
          <cell r="F4">
            <v>5583333.3333333302</v>
          </cell>
          <cell r="G4">
            <v>1253333.33333333</v>
          </cell>
          <cell r="H4">
            <v>246666.66666666701</v>
          </cell>
          <cell r="I4">
            <v>40250</v>
          </cell>
          <cell r="J4">
            <v>1500</v>
          </cell>
          <cell r="K4">
            <v>70.000000000000014</v>
          </cell>
          <cell r="L4">
            <v>1.6666666666666667</v>
          </cell>
          <cell r="M4">
            <v>0.1</v>
          </cell>
        </row>
        <row r="5">
          <cell r="A5" t="str">
            <v xml:space="preserve">Rep. 3 4°C </v>
          </cell>
          <cell r="B5">
            <v>28499999.999999996</v>
          </cell>
          <cell r="C5">
            <v>10500000</v>
          </cell>
          <cell r="D5">
            <v>5350000</v>
          </cell>
          <cell r="E5">
            <v>936666.66666666698</v>
          </cell>
          <cell r="F5">
            <v>6833.333333333333</v>
          </cell>
          <cell r="G5">
            <v>45</v>
          </cell>
          <cell r="H5">
            <v>0.1</v>
          </cell>
          <cell r="I5">
            <v>0.1</v>
          </cell>
          <cell r="J5">
            <v>0.1</v>
          </cell>
          <cell r="K5">
            <v>0.1</v>
          </cell>
          <cell r="L5">
            <v>0.1</v>
          </cell>
          <cell r="M5">
            <v>0.1</v>
          </cell>
        </row>
        <row r="6">
          <cell r="A6" t="str">
            <v>Tn-Seq</v>
          </cell>
          <cell r="B6">
            <v>97499999.999999985</v>
          </cell>
          <cell r="E6">
            <v>8783333.3333333321</v>
          </cell>
          <cell r="F6">
            <v>5316666.666666666</v>
          </cell>
        </row>
        <row r="7">
          <cell r="P7">
            <v>0</v>
          </cell>
          <cell r="Q7">
            <v>1</v>
          </cell>
          <cell r="R7">
            <v>4</v>
          </cell>
          <cell r="S7">
            <v>7</v>
          </cell>
          <cell r="T7">
            <v>14</v>
          </cell>
          <cell r="U7">
            <v>21</v>
          </cell>
          <cell r="V7">
            <v>28</v>
          </cell>
          <cell r="W7">
            <v>35</v>
          </cell>
          <cell r="X7">
            <v>42</v>
          </cell>
          <cell r="Y7">
            <v>50</v>
          </cell>
          <cell r="Z7">
            <v>56</v>
          </cell>
          <cell r="AA7">
            <v>62</v>
          </cell>
        </row>
        <row r="8">
          <cell r="O8" t="str">
            <v>Replicate 1</v>
          </cell>
          <cell r="P8">
            <v>1</v>
          </cell>
          <cell r="Q8">
            <v>0.55743879472692992</v>
          </cell>
          <cell r="R8">
            <v>0.14463276836158193</v>
          </cell>
          <cell r="S8">
            <v>0.13860640301318305</v>
          </cell>
          <cell r="T8">
            <v>1.1619585687382259E-2</v>
          </cell>
          <cell r="U8">
            <v>8.361581920903955E-4</v>
          </cell>
          <cell r="V8">
            <v>5.4613935969868173E-5</v>
          </cell>
          <cell r="W8">
            <v>1.1927181418706843E-6</v>
          </cell>
          <cell r="X8">
            <v>1.1299435028248589E-8</v>
          </cell>
          <cell r="Y8">
            <v>0</v>
          </cell>
          <cell r="Z8">
            <v>0</v>
          </cell>
          <cell r="AA8">
            <v>0</v>
          </cell>
        </row>
        <row r="9">
          <cell r="O9" t="str">
            <v>Replicate 2</v>
          </cell>
          <cell r="P9">
            <v>1</v>
          </cell>
          <cell r="Q9">
            <v>0.99567099567099571</v>
          </cell>
          <cell r="R9">
            <v>0.92352092352092352</v>
          </cell>
          <cell r="S9">
            <v>0.48051948051948057</v>
          </cell>
          <cell r="T9">
            <v>9.6681096681096645E-2</v>
          </cell>
          <cell r="U9">
            <v>2.1702741702741647E-2</v>
          </cell>
          <cell r="V9">
            <v>4.2712842712842774E-3</v>
          </cell>
          <cell r="W9">
            <v>6.969696969696971E-4</v>
          </cell>
          <cell r="X9">
            <v>2.5974025974025979E-5</v>
          </cell>
          <cell r="Y9">
            <v>1.2121212121212126E-6</v>
          </cell>
          <cell r="Z9">
            <v>2.8860028860028865E-8</v>
          </cell>
          <cell r="AA9">
            <v>9.9999999999999995E-8</v>
          </cell>
        </row>
        <row r="10">
          <cell r="O10" t="str">
            <v xml:space="preserve">Replicate 3 </v>
          </cell>
          <cell r="P10">
            <v>1</v>
          </cell>
          <cell r="Q10">
            <v>0.36842105263157898</v>
          </cell>
          <cell r="R10">
            <v>0.18771929824561406</v>
          </cell>
          <cell r="S10">
            <v>3.286549707602341E-2</v>
          </cell>
          <cell r="T10">
            <v>2.3976608187134505E-4</v>
          </cell>
          <cell r="U10">
            <v>1.5789473684210528E-6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4">
          <cell r="P14">
            <v>0</v>
          </cell>
          <cell r="Q14">
            <v>0.10299441743032227</v>
          </cell>
          <cell r="R14">
            <v>2.5146003485048501E-2</v>
          </cell>
          <cell r="S14">
            <v>7.8352708334142127E-3</v>
          </cell>
          <cell r="T14">
            <v>5.6095559354450049E-3</v>
          </cell>
          <cell r="U14">
            <v>6.1737221892587519E-4</v>
          </cell>
          <cell r="V14">
            <v>6.5237318552500078E-5</v>
          </cell>
          <cell r="W14">
            <v>1.2539224328586428E-6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P15">
            <v>0</v>
          </cell>
          <cell r="Q15">
            <v>3.12168941598614E-2</v>
          </cell>
          <cell r="R15">
            <v>9.1764000551715158E-2</v>
          </cell>
          <cell r="S15">
            <v>4.3290043290043489E-3</v>
          </cell>
          <cell r="T15">
            <v>2.5128120693841557E-2</v>
          </cell>
          <cell r="U15">
            <v>4.825496936898625E-3</v>
          </cell>
          <cell r="V15">
            <v>3.0889116872298695E-3</v>
          </cell>
          <cell r="W15">
            <v>3.0735930735930738E-4</v>
          </cell>
          <cell r="X15">
            <v>3.0438780660167873E-5</v>
          </cell>
          <cell r="Y15">
            <v>7.0515392339801546E-7</v>
          </cell>
          <cell r="Z15">
            <v>2.8860028860028865E-8</v>
          </cell>
          <cell r="AA15">
            <v>0</v>
          </cell>
        </row>
        <row r="16">
          <cell r="P16">
            <v>0</v>
          </cell>
          <cell r="Q16">
            <v>2.4872713822382143E-2</v>
          </cell>
          <cell r="R16">
            <v>1.831632720861499E-2</v>
          </cell>
          <cell r="S16">
            <v>2.6856052639076121E-3</v>
          </cell>
          <cell r="T16">
            <v>1.1179078056379371E-4</v>
          </cell>
        </row>
        <row r="18">
          <cell r="P18">
            <v>0</v>
          </cell>
          <cell r="Q18">
            <v>1</v>
          </cell>
          <cell r="R18">
            <v>4</v>
          </cell>
          <cell r="S18">
            <v>7</v>
          </cell>
          <cell r="T18">
            <v>14</v>
          </cell>
          <cell r="U18">
            <v>21</v>
          </cell>
          <cell r="V18">
            <v>28</v>
          </cell>
          <cell r="W18">
            <v>35</v>
          </cell>
          <cell r="X18">
            <v>42</v>
          </cell>
          <cell r="Y18">
            <v>50</v>
          </cell>
          <cell r="Z18">
            <v>56</v>
          </cell>
          <cell r="AA18">
            <v>62</v>
          </cell>
        </row>
        <row r="19">
          <cell r="O19" t="str">
            <v>Average</v>
          </cell>
          <cell r="P19">
            <v>1</v>
          </cell>
          <cell r="Q19">
            <v>0.64051028100983487</v>
          </cell>
          <cell r="R19">
            <v>0.41862433004270655</v>
          </cell>
          <cell r="S19">
            <v>0.21733046020289568</v>
          </cell>
          <cell r="T19">
            <v>3.6180149483450087E-2</v>
          </cell>
        </row>
        <row r="20">
          <cell r="P20">
            <v>0</v>
          </cell>
          <cell r="Q20">
            <v>0.3217705341321298</v>
          </cell>
          <cell r="R20">
            <v>0.43778366785867284</v>
          </cell>
          <cell r="S20">
            <v>0.23397997800774667</v>
          </cell>
          <cell r="T20">
            <v>5.2703401526114087E-2</v>
          </cell>
        </row>
      </sheetData>
      <sheetData sheetId="2">
        <row r="2">
          <cell r="B2">
            <v>0</v>
          </cell>
          <cell r="C2">
            <v>1</v>
          </cell>
          <cell r="D2">
            <v>4</v>
          </cell>
          <cell r="E2">
            <v>7</v>
          </cell>
          <cell r="F2">
            <v>14</v>
          </cell>
          <cell r="G2">
            <v>21</v>
          </cell>
          <cell r="H2">
            <v>28</v>
          </cell>
          <cell r="I2">
            <v>35</v>
          </cell>
          <cell r="J2">
            <v>42</v>
          </cell>
        </row>
        <row r="3">
          <cell r="A3" t="str">
            <v xml:space="preserve">Exp. 1 16°C </v>
          </cell>
          <cell r="B3">
            <v>8850000</v>
          </cell>
          <cell r="C3">
            <v>1991666.66666667</v>
          </cell>
          <cell r="D3">
            <v>313333.33333333302</v>
          </cell>
          <cell r="E3">
            <v>1016.6666666666666</v>
          </cell>
          <cell r="F3">
            <v>466.66666666666669</v>
          </cell>
          <cell r="G3">
            <v>0.1</v>
          </cell>
          <cell r="H3">
            <v>0.1</v>
          </cell>
          <cell r="I3">
            <v>0.1</v>
          </cell>
          <cell r="J3">
            <v>0.1</v>
          </cell>
        </row>
        <row r="4">
          <cell r="A4" t="str">
            <v xml:space="preserve">Exp. 2 16°C </v>
          </cell>
          <cell r="B4">
            <v>57749999.999999993</v>
          </cell>
          <cell r="C4">
            <v>46666666.666666657</v>
          </cell>
          <cell r="D4">
            <v>27333333.333333299</v>
          </cell>
          <cell r="E4">
            <v>1085000</v>
          </cell>
          <cell r="F4">
            <v>92.222222222222229</v>
          </cell>
          <cell r="G4">
            <v>2.2222222222222223</v>
          </cell>
          <cell r="H4">
            <v>0.1</v>
          </cell>
          <cell r="I4">
            <v>0.1</v>
          </cell>
        </row>
      </sheetData>
      <sheetData sheetId="3">
        <row r="2">
          <cell r="B2">
            <v>0</v>
          </cell>
          <cell r="C2">
            <v>1</v>
          </cell>
          <cell r="D2">
            <v>4</v>
          </cell>
          <cell r="E2">
            <v>7</v>
          </cell>
          <cell r="F2">
            <v>14</v>
          </cell>
          <cell r="G2">
            <v>21</v>
          </cell>
          <cell r="H2">
            <v>28</v>
          </cell>
          <cell r="I2">
            <v>35</v>
          </cell>
          <cell r="J2">
            <v>42</v>
          </cell>
        </row>
        <row r="3">
          <cell r="A3" t="str">
            <v xml:space="preserve">Exp. 1 25°C </v>
          </cell>
          <cell r="B3">
            <v>8850000</v>
          </cell>
          <cell r="C3">
            <v>1520000</v>
          </cell>
          <cell r="D3">
            <v>11700</v>
          </cell>
          <cell r="E3">
            <v>162.7777777777778</v>
          </cell>
          <cell r="F3">
            <v>0.1</v>
          </cell>
          <cell r="G3">
            <v>0.1</v>
          </cell>
          <cell r="H3">
            <v>0.1</v>
          </cell>
          <cell r="I3">
            <v>0.1</v>
          </cell>
          <cell r="J3">
            <v>0.1</v>
          </cell>
        </row>
        <row r="4">
          <cell r="A4" t="str">
            <v xml:space="preserve">Exp. 2 25°C </v>
          </cell>
          <cell r="B4">
            <v>57749999.999999993</v>
          </cell>
          <cell r="C4">
            <v>21999999.999999996</v>
          </cell>
          <cell r="D4">
            <v>905000</v>
          </cell>
          <cell r="E4">
            <v>0.1</v>
          </cell>
          <cell r="F4">
            <v>0.1</v>
          </cell>
          <cell r="G4">
            <v>0.1</v>
          </cell>
          <cell r="H4">
            <v>0.1</v>
          </cell>
          <cell r="I4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5971-D29E-42C2-A448-EC532A33FF2B}">
  <dimension ref="A1:AR32"/>
  <sheetViews>
    <sheetView workbookViewId="0">
      <selection activeCell="M31" sqref="M31"/>
    </sheetView>
  </sheetViews>
  <sheetFormatPr defaultRowHeight="14.4" x14ac:dyDescent="0.55000000000000004"/>
  <cols>
    <col min="2" max="2" width="11.15625" bestFit="1" customWidth="1"/>
    <col min="3" max="3" width="10.15625" bestFit="1" customWidth="1"/>
    <col min="4" max="5" width="11.15625" bestFit="1" customWidth="1"/>
    <col min="6" max="7" width="10.15625" bestFit="1" customWidth="1"/>
    <col min="8" max="8" width="9.15625" bestFit="1" customWidth="1"/>
    <col min="31" max="33" width="10.05078125" bestFit="1" customWidth="1"/>
    <col min="34" max="34" width="9.68359375" bestFit="1" customWidth="1"/>
    <col min="35" max="35" width="10.05078125" bestFit="1" customWidth="1"/>
    <col min="36" max="39" width="9.68359375" bestFit="1" customWidth="1"/>
    <col min="40" max="40" width="11.62890625" bestFit="1" customWidth="1"/>
    <col min="41" max="41" width="9.68359375" bestFit="1" customWidth="1"/>
    <col min="42" max="42" width="10.05078125" bestFit="1" customWidth="1"/>
  </cols>
  <sheetData>
    <row r="1" spans="1:42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O1" s="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3" t="s">
        <v>1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x14ac:dyDescent="0.55000000000000004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O2" s="4" t="s">
        <v>3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C2" s="5" t="s">
        <v>3</v>
      </c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55000000000000004">
      <c r="A3" s="6" t="s">
        <v>4</v>
      </c>
      <c r="B3" s="6">
        <v>0</v>
      </c>
      <c r="C3" s="6">
        <v>1</v>
      </c>
      <c r="D3" s="6">
        <v>4</v>
      </c>
      <c r="E3" s="6">
        <v>7</v>
      </c>
      <c r="F3" s="6">
        <v>14</v>
      </c>
      <c r="G3" s="7">
        <v>21</v>
      </c>
      <c r="H3" s="7">
        <v>28</v>
      </c>
      <c r="I3" s="7">
        <v>35</v>
      </c>
      <c r="J3" s="7">
        <v>42</v>
      </c>
      <c r="O3" s="6" t="s">
        <v>4</v>
      </c>
      <c r="P3" s="6">
        <v>0</v>
      </c>
      <c r="Q3" s="6">
        <v>1</v>
      </c>
      <c r="R3" s="6">
        <v>4</v>
      </c>
      <c r="S3" s="6">
        <v>7</v>
      </c>
      <c r="T3" s="6">
        <v>14</v>
      </c>
      <c r="U3" s="6">
        <v>21</v>
      </c>
      <c r="V3" s="6">
        <v>28</v>
      </c>
      <c r="W3" s="6">
        <v>35</v>
      </c>
      <c r="X3" s="6">
        <v>42</v>
      </c>
      <c r="Y3" s="6">
        <v>49</v>
      </c>
      <c r="Z3" s="6">
        <v>56</v>
      </c>
      <c r="AA3" s="6">
        <v>63</v>
      </c>
      <c r="AC3" s="8" t="s">
        <v>5</v>
      </c>
      <c r="AD3" s="8" t="s">
        <v>4</v>
      </c>
      <c r="AE3" s="8">
        <v>0</v>
      </c>
      <c r="AF3" s="8">
        <v>1</v>
      </c>
      <c r="AG3" s="8">
        <v>4</v>
      </c>
      <c r="AH3" s="8">
        <v>7</v>
      </c>
      <c r="AI3" s="8">
        <v>14</v>
      </c>
      <c r="AJ3" s="8">
        <v>21</v>
      </c>
      <c r="AK3" s="8">
        <v>28</v>
      </c>
      <c r="AL3" s="8">
        <v>35</v>
      </c>
      <c r="AM3" s="8">
        <v>42</v>
      </c>
      <c r="AN3" s="8">
        <v>49</v>
      </c>
      <c r="AO3" s="8">
        <v>56</v>
      </c>
      <c r="AP3" s="8">
        <v>63</v>
      </c>
    </row>
    <row r="4" spans="1:42" x14ac:dyDescent="0.55000000000000004">
      <c r="A4" s="6" t="s">
        <v>6</v>
      </c>
      <c r="B4" s="9">
        <v>8850000</v>
      </c>
      <c r="C4" s="10">
        <v>4933333.333333333</v>
      </c>
      <c r="D4" s="10">
        <v>1280000</v>
      </c>
      <c r="E4" s="10">
        <v>1226666.66666667</v>
      </c>
      <c r="F4" s="10">
        <v>102833.33333333299</v>
      </c>
      <c r="G4" s="10">
        <v>7400</v>
      </c>
      <c r="H4" s="10">
        <v>483.33333333333331</v>
      </c>
      <c r="I4" s="10">
        <v>10.555555555555555</v>
      </c>
      <c r="J4" s="10">
        <v>0.1</v>
      </c>
      <c r="O4" s="6" t="s">
        <v>7</v>
      </c>
      <c r="P4" s="11">
        <v>8850000</v>
      </c>
      <c r="Q4" s="11">
        <v>5749999.9999999991</v>
      </c>
      <c r="R4" s="11">
        <v>1505000</v>
      </c>
      <c r="S4" s="11">
        <v>1150000</v>
      </c>
      <c r="T4" s="11">
        <v>59500</v>
      </c>
      <c r="U4" s="11">
        <v>2350</v>
      </c>
      <c r="V4" s="11">
        <v>150</v>
      </c>
      <c r="W4" s="11">
        <v>3.3333333333333335</v>
      </c>
      <c r="X4" s="11">
        <v>0.1</v>
      </c>
      <c r="Y4" s="11">
        <v>0.1</v>
      </c>
      <c r="Z4" s="11">
        <v>0.1</v>
      </c>
      <c r="AA4" s="11">
        <v>0.1</v>
      </c>
      <c r="AC4" s="12" t="s">
        <v>8</v>
      </c>
      <c r="AD4" s="6" t="s">
        <v>7</v>
      </c>
      <c r="AE4" s="13">
        <v>8850000</v>
      </c>
      <c r="AF4" s="13">
        <v>5749999.9999999991</v>
      </c>
      <c r="AG4" s="13">
        <v>1505000</v>
      </c>
      <c r="AH4" s="13">
        <v>1150000</v>
      </c>
      <c r="AI4" s="13">
        <v>59500</v>
      </c>
      <c r="AJ4" s="13">
        <v>2350</v>
      </c>
      <c r="AK4" s="13">
        <v>150</v>
      </c>
      <c r="AL4" s="13">
        <v>3.3333333333333335</v>
      </c>
      <c r="AM4" s="13">
        <v>0</v>
      </c>
      <c r="AN4" s="13">
        <v>0</v>
      </c>
      <c r="AO4" s="13">
        <v>0</v>
      </c>
      <c r="AP4" s="13">
        <v>0</v>
      </c>
    </row>
    <row r="5" spans="1:42" x14ac:dyDescent="0.55000000000000004">
      <c r="A5" s="6" t="s">
        <v>9</v>
      </c>
      <c r="B5" s="9">
        <v>8850000</v>
      </c>
      <c r="C5" s="10">
        <v>1991666.66666667</v>
      </c>
      <c r="D5" s="10">
        <v>313333.33333333302</v>
      </c>
      <c r="E5" s="10">
        <v>1016.6666666666666</v>
      </c>
      <c r="F5" s="10">
        <v>466.66666666666669</v>
      </c>
      <c r="G5" s="10">
        <v>0.1</v>
      </c>
      <c r="H5" s="10">
        <v>0.1</v>
      </c>
      <c r="I5" s="10">
        <v>0.1</v>
      </c>
      <c r="J5" s="10">
        <v>0.1</v>
      </c>
      <c r="O5" s="6" t="s">
        <v>10</v>
      </c>
      <c r="P5" s="11">
        <v>8850000</v>
      </c>
      <c r="Q5" s="11">
        <v>5100000</v>
      </c>
      <c r="R5" s="11">
        <v>1275000</v>
      </c>
      <c r="S5" s="11">
        <v>1285000</v>
      </c>
      <c r="T5" s="11">
        <v>157000</v>
      </c>
      <c r="U5" s="11">
        <v>13200</v>
      </c>
      <c r="V5" s="11">
        <v>1150</v>
      </c>
      <c r="W5" s="11">
        <v>23.333333333333336</v>
      </c>
      <c r="X5" s="11">
        <v>0.1</v>
      </c>
      <c r="Y5" s="11">
        <v>0.1</v>
      </c>
      <c r="Z5" s="11">
        <v>0.1</v>
      </c>
      <c r="AA5" s="11">
        <v>0.1</v>
      </c>
      <c r="AC5" s="12"/>
      <c r="AD5" s="6" t="s">
        <v>10</v>
      </c>
      <c r="AE5" s="13">
        <v>8850000</v>
      </c>
      <c r="AF5" s="13">
        <v>5100000</v>
      </c>
      <c r="AG5" s="13">
        <v>1275000</v>
      </c>
      <c r="AH5" s="13">
        <v>1285000</v>
      </c>
      <c r="AI5" s="13">
        <v>157000</v>
      </c>
      <c r="AJ5" s="13">
        <v>13200</v>
      </c>
      <c r="AK5" s="13">
        <v>1150</v>
      </c>
      <c r="AL5" s="13">
        <v>23.333333333333336</v>
      </c>
      <c r="AM5" s="13">
        <v>0</v>
      </c>
      <c r="AN5" s="13">
        <v>0</v>
      </c>
      <c r="AO5" s="13">
        <v>0</v>
      </c>
      <c r="AP5" s="13">
        <v>0</v>
      </c>
    </row>
    <row r="6" spans="1:42" x14ac:dyDescent="0.55000000000000004">
      <c r="A6" s="14" t="s">
        <v>11</v>
      </c>
      <c r="B6" s="9">
        <v>8850000</v>
      </c>
      <c r="C6" s="10">
        <v>1520000</v>
      </c>
      <c r="D6" s="9">
        <v>11700</v>
      </c>
      <c r="E6" s="10">
        <v>162.7777777777778</v>
      </c>
      <c r="F6" s="10">
        <v>0.1</v>
      </c>
      <c r="G6" s="10">
        <v>0.1</v>
      </c>
      <c r="H6" s="10">
        <v>0.1</v>
      </c>
      <c r="I6" s="10">
        <v>0.1</v>
      </c>
      <c r="J6" s="10">
        <v>0.1</v>
      </c>
      <c r="O6" s="6" t="s">
        <v>12</v>
      </c>
      <c r="P6" s="11">
        <v>8850000</v>
      </c>
      <c r="Q6" s="11">
        <v>3949999.9999999995</v>
      </c>
      <c r="R6" s="11">
        <v>1060000</v>
      </c>
      <c r="S6" s="11">
        <v>1245000</v>
      </c>
      <c r="T6" s="11">
        <v>92000</v>
      </c>
      <c r="U6" s="11">
        <v>6650</v>
      </c>
      <c r="V6" s="11">
        <v>150</v>
      </c>
      <c r="W6" s="11">
        <v>5</v>
      </c>
      <c r="X6" s="11">
        <v>0.1</v>
      </c>
      <c r="Y6" s="11">
        <v>0.1</v>
      </c>
      <c r="Z6" s="11">
        <v>0.1</v>
      </c>
      <c r="AA6" s="11">
        <v>0.1</v>
      </c>
      <c r="AC6" s="12"/>
      <c r="AD6" s="6" t="s">
        <v>12</v>
      </c>
      <c r="AE6" s="13">
        <v>8850000</v>
      </c>
      <c r="AF6" s="13">
        <v>3949999.9999999995</v>
      </c>
      <c r="AG6" s="13">
        <v>1060000</v>
      </c>
      <c r="AH6" s="13">
        <v>1245000</v>
      </c>
      <c r="AI6" s="13">
        <v>92000</v>
      </c>
      <c r="AJ6" s="13">
        <v>6650</v>
      </c>
      <c r="AK6" s="13">
        <v>150</v>
      </c>
      <c r="AL6" s="13">
        <v>5</v>
      </c>
      <c r="AM6" s="13">
        <v>0</v>
      </c>
      <c r="AN6" s="13">
        <v>0</v>
      </c>
      <c r="AO6" s="13">
        <v>0</v>
      </c>
      <c r="AP6" s="13">
        <v>0</v>
      </c>
    </row>
    <row r="7" spans="1:42" x14ac:dyDescent="0.55000000000000004">
      <c r="A7" s="6" t="s">
        <v>13</v>
      </c>
      <c r="B7" s="9">
        <v>8850000</v>
      </c>
      <c r="C7" s="10">
        <v>3233333.3333333335</v>
      </c>
      <c r="D7" s="10">
        <v>986666.66666666663</v>
      </c>
      <c r="E7" s="10">
        <v>936666.66666666663</v>
      </c>
      <c r="F7" s="10">
        <v>64166.666666666672</v>
      </c>
      <c r="G7" s="10">
        <v>5366.6666666666661</v>
      </c>
      <c r="H7" s="10">
        <v>483.33333333333331</v>
      </c>
      <c r="I7" s="10">
        <v>10.555555555555555</v>
      </c>
      <c r="J7" s="10">
        <v>0.1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C7" s="16" t="s">
        <v>14</v>
      </c>
      <c r="AD7" s="17" t="s">
        <v>15</v>
      </c>
      <c r="AE7" s="18">
        <v>57749999.999999993</v>
      </c>
      <c r="AF7" s="19">
        <v>58999999.999999993</v>
      </c>
      <c r="AG7" s="19">
        <v>52499999.999999993</v>
      </c>
      <c r="AH7" s="19">
        <v>27999999.999999996</v>
      </c>
      <c r="AI7" s="19">
        <v>3999999.9999999995</v>
      </c>
      <c r="AJ7" s="20">
        <v>1100000</v>
      </c>
      <c r="AK7" s="20">
        <v>108000</v>
      </c>
      <c r="AL7" s="20">
        <v>22500</v>
      </c>
      <c r="AM7" s="20">
        <v>200</v>
      </c>
      <c r="AN7" s="20">
        <v>23.333333333333336</v>
      </c>
      <c r="AO7" s="20">
        <v>1.6666666666666667</v>
      </c>
      <c r="AP7" s="20">
        <v>0</v>
      </c>
    </row>
    <row r="8" spans="1:42" x14ac:dyDescent="0.55000000000000004">
      <c r="A8" s="6" t="s">
        <v>16</v>
      </c>
      <c r="B8" s="9">
        <v>8850000</v>
      </c>
      <c r="C8" s="10">
        <v>1385000</v>
      </c>
      <c r="D8" s="10">
        <v>228333.33333333331</v>
      </c>
      <c r="E8" s="10">
        <v>783.33333333333326</v>
      </c>
      <c r="F8" s="10">
        <v>451.66666666666669</v>
      </c>
      <c r="G8" s="10">
        <v>0.1</v>
      </c>
      <c r="H8" s="10">
        <v>0.1</v>
      </c>
      <c r="I8" s="10">
        <v>0.1</v>
      </c>
      <c r="J8" s="10">
        <v>0.1</v>
      </c>
      <c r="AC8" s="16"/>
      <c r="AD8" s="17" t="s">
        <v>17</v>
      </c>
      <c r="AE8" s="18">
        <v>57749999.999999993</v>
      </c>
      <c r="AF8" s="19">
        <v>57999999.999999993</v>
      </c>
      <c r="AG8" s="19">
        <v>58999999.999999993</v>
      </c>
      <c r="AH8" s="19">
        <v>27749999.999999996</v>
      </c>
      <c r="AI8" s="19">
        <v>5899999.9999999991</v>
      </c>
      <c r="AJ8" s="20">
        <v>1085000</v>
      </c>
      <c r="AK8" s="20">
        <v>94500</v>
      </c>
      <c r="AL8" s="19">
        <v>58000</v>
      </c>
      <c r="AM8" s="20">
        <v>800</v>
      </c>
      <c r="AN8" s="20">
        <v>88.333333333333343</v>
      </c>
      <c r="AO8" s="20">
        <v>3.3333333333333335</v>
      </c>
      <c r="AP8" s="20">
        <v>0</v>
      </c>
    </row>
    <row r="9" spans="1:42" x14ac:dyDescent="0.55000000000000004">
      <c r="A9" s="14" t="s">
        <v>18</v>
      </c>
      <c r="B9" s="9">
        <v>8850000</v>
      </c>
      <c r="C9" s="10">
        <v>790000</v>
      </c>
      <c r="D9" s="10">
        <v>9550</v>
      </c>
      <c r="E9" s="10">
        <v>76.666666666666671</v>
      </c>
      <c r="F9" s="10">
        <v>0.1</v>
      </c>
      <c r="G9" s="10">
        <v>0.1</v>
      </c>
      <c r="H9" s="10">
        <v>0.1</v>
      </c>
      <c r="I9" s="10">
        <v>0.1</v>
      </c>
      <c r="J9" s="10">
        <v>0.1</v>
      </c>
      <c r="AC9" s="16"/>
      <c r="AD9" s="21" t="s">
        <v>19</v>
      </c>
      <c r="AE9" s="18">
        <v>57749999.999999993</v>
      </c>
      <c r="AF9" s="19">
        <v>55499999.999999993</v>
      </c>
      <c r="AG9" s="19">
        <v>48499999.999999993</v>
      </c>
      <c r="AH9" s="19">
        <v>27499999.999999996</v>
      </c>
      <c r="AI9" s="19">
        <v>6849999.9999999991</v>
      </c>
      <c r="AJ9" s="20">
        <v>1575000</v>
      </c>
      <c r="AK9" s="20">
        <v>410000</v>
      </c>
      <c r="AL9" s="20">
        <v>40250</v>
      </c>
      <c r="AM9" s="20">
        <v>3500</v>
      </c>
      <c r="AN9" s="20">
        <v>98.333333333333343</v>
      </c>
      <c r="AO9" s="20">
        <v>0</v>
      </c>
      <c r="AP9" s="20">
        <v>0</v>
      </c>
    </row>
    <row r="10" spans="1:42" x14ac:dyDescent="0.55000000000000004">
      <c r="AC10" s="22" t="s">
        <v>20</v>
      </c>
      <c r="AD10" s="23" t="s">
        <v>21</v>
      </c>
      <c r="AE10" s="24">
        <v>28499999.999999996</v>
      </c>
      <c r="AF10" s="24">
        <v>9700000</v>
      </c>
      <c r="AG10" s="25">
        <v>5600000</v>
      </c>
      <c r="AH10" s="25">
        <v>890000</v>
      </c>
      <c r="AI10" s="25">
        <v>3350</v>
      </c>
      <c r="AJ10" s="25">
        <v>65</v>
      </c>
      <c r="AK10" s="25">
        <v>0</v>
      </c>
      <c r="AL10" s="25">
        <v>0</v>
      </c>
      <c r="AM10" s="25">
        <v>0</v>
      </c>
      <c r="AN10" s="25">
        <v>0</v>
      </c>
      <c r="AO10" s="25">
        <v>0</v>
      </c>
      <c r="AP10" s="25">
        <v>0</v>
      </c>
    </row>
    <row r="11" spans="1:42" x14ac:dyDescent="0.55000000000000004">
      <c r="A11" s="26" t="s">
        <v>22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O11" s="26" t="s">
        <v>22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C11" s="22"/>
      <c r="AD11" s="23" t="s">
        <v>23</v>
      </c>
      <c r="AE11" s="24">
        <v>28499999.999999996</v>
      </c>
      <c r="AF11" s="25">
        <v>11050000</v>
      </c>
      <c r="AG11" s="25">
        <v>4750000</v>
      </c>
      <c r="AH11" s="25">
        <v>895000</v>
      </c>
      <c r="AI11" s="25">
        <v>7550</v>
      </c>
      <c r="AJ11" s="25">
        <v>51.666666666666671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</row>
    <row r="12" spans="1:42" x14ac:dyDescent="0.55000000000000004">
      <c r="A12" s="27" t="s">
        <v>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27" t="s">
        <v>3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C12" s="22"/>
      <c r="AD12" s="23" t="s">
        <v>24</v>
      </c>
      <c r="AE12" s="24">
        <v>28499999.999999996</v>
      </c>
      <c r="AF12" s="25">
        <v>10750000</v>
      </c>
      <c r="AG12" s="25">
        <v>5699999.9999999991</v>
      </c>
      <c r="AH12" s="25">
        <v>1025000</v>
      </c>
      <c r="AI12" s="25">
        <v>9600</v>
      </c>
      <c r="AJ12" s="25">
        <v>18.333333333333336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</row>
    <row r="13" spans="1:42" x14ac:dyDescent="0.55000000000000004">
      <c r="A13" s="17" t="s">
        <v>4</v>
      </c>
      <c r="B13" s="17">
        <v>0</v>
      </c>
      <c r="C13" s="17">
        <v>1</v>
      </c>
      <c r="D13" s="17">
        <v>3</v>
      </c>
      <c r="E13" s="17">
        <v>7</v>
      </c>
      <c r="F13" s="17">
        <v>14</v>
      </c>
      <c r="G13" s="28">
        <v>21</v>
      </c>
      <c r="H13" s="28">
        <v>28</v>
      </c>
      <c r="I13" s="28">
        <v>35</v>
      </c>
      <c r="J13" s="28">
        <v>42</v>
      </c>
      <c r="K13" s="28">
        <v>49</v>
      </c>
      <c r="L13" s="28">
        <v>56</v>
      </c>
      <c r="M13" s="28">
        <v>63</v>
      </c>
      <c r="O13" s="17" t="s">
        <v>4</v>
      </c>
      <c r="P13" s="17">
        <v>0</v>
      </c>
      <c r="Q13" s="17">
        <v>1</v>
      </c>
      <c r="R13" s="17">
        <v>3</v>
      </c>
      <c r="S13" s="17">
        <v>7</v>
      </c>
      <c r="T13" s="17">
        <v>14</v>
      </c>
      <c r="U13" s="28">
        <v>21</v>
      </c>
      <c r="V13" s="28">
        <v>28</v>
      </c>
      <c r="W13" s="28">
        <v>35</v>
      </c>
      <c r="X13" s="28">
        <v>42</v>
      </c>
      <c r="Y13" s="28">
        <v>49</v>
      </c>
      <c r="Z13" s="28">
        <v>56</v>
      </c>
      <c r="AA13" s="28">
        <v>63</v>
      </c>
    </row>
    <row r="14" spans="1:42" x14ac:dyDescent="0.55000000000000004">
      <c r="A14" s="17" t="s">
        <v>6</v>
      </c>
      <c r="B14" s="9">
        <v>57749999.999999993</v>
      </c>
      <c r="C14" s="9">
        <v>57499999.999999993</v>
      </c>
      <c r="D14" s="10">
        <v>53333333.333333328</v>
      </c>
      <c r="E14" s="10">
        <v>27750000</v>
      </c>
      <c r="F14" s="10">
        <v>5583333.3333333302</v>
      </c>
      <c r="G14" s="10">
        <v>1253333.33333333</v>
      </c>
      <c r="H14" s="10">
        <v>246666.66666666701</v>
      </c>
      <c r="I14" s="10">
        <v>40250</v>
      </c>
      <c r="J14" s="10">
        <v>1500</v>
      </c>
      <c r="K14" s="10">
        <v>70.000000000000014</v>
      </c>
      <c r="L14" s="10">
        <v>1.6666666666666667</v>
      </c>
      <c r="M14" s="10">
        <v>0.1</v>
      </c>
      <c r="O14" s="17" t="s">
        <v>15</v>
      </c>
      <c r="P14" s="29">
        <v>57749999.999999993</v>
      </c>
      <c r="Q14" s="11">
        <v>58999999.999999993</v>
      </c>
      <c r="R14" s="11">
        <v>52499999.999999993</v>
      </c>
      <c r="S14" s="11">
        <v>27999999.999999996</v>
      </c>
      <c r="T14" s="11">
        <v>3999999.9999999995</v>
      </c>
      <c r="U14" s="10">
        <v>1100000</v>
      </c>
      <c r="V14" s="10">
        <v>108000</v>
      </c>
      <c r="W14" s="10">
        <v>22500</v>
      </c>
      <c r="X14" s="10">
        <v>200</v>
      </c>
      <c r="Y14">
        <v>23.333333333333336</v>
      </c>
      <c r="Z14">
        <v>1.6666666666666667</v>
      </c>
      <c r="AA14" s="30">
        <v>0.1</v>
      </c>
      <c r="AC14" s="3" t="s">
        <v>25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55000000000000004">
      <c r="A15" s="17" t="s">
        <v>9</v>
      </c>
      <c r="B15" s="9">
        <v>57749999.999999993</v>
      </c>
      <c r="C15" s="10">
        <v>46666666.666666657</v>
      </c>
      <c r="D15" s="10">
        <v>27333333.333333299</v>
      </c>
      <c r="E15" s="10">
        <v>1085000</v>
      </c>
      <c r="F15" s="10">
        <v>92.222222222222229</v>
      </c>
      <c r="G15" s="10">
        <v>2.2222222222222223</v>
      </c>
      <c r="H15" s="10">
        <v>0.1</v>
      </c>
      <c r="I15" s="10">
        <v>0.1</v>
      </c>
      <c r="J15" s="10">
        <v>0.1</v>
      </c>
      <c r="K15" s="10">
        <v>0.1</v>
      </c>
      <c r="L15" s="10">
        <v>0.1</v>
      </c>
      <c r="M15" s="10">
        <v>0.1</v>
      </c>
      <c r="O15" s="17" t="s">
        <v>17</v>
      </c>
      <c r="P15" s="29">
        <v>57749999.999999993</v>
      </c>
      <c r="Q15" s="11">
        <v>57999999.999999993</v>
      </c>
      <c r="R15" s="11">
        <v>58999999.999999993</v>
      </c>
      <c r="S15" s="11">
        <v>27749999.999999996</v>
      </c>
      <c r="T15" s="11">
        <v>5899999.9999999991</v>
      </c>
      <c r="U15" s="10">
        <v>1085000</v>
      </c>
      <c r="V15" s="10">
        <v>94500</v>
      </c>
      <c r="W15" s="11">
        <v>58000</v>
      </c>
      <c r="X15" s="10">
        <v>800</v>
      </c>
      <c r="Y15">
        <v>88.333333333333343</v>
      </c>
      <c r="Z15">
        <v>3.3333333333333335</v>
      </c>
      <c r="AA15" s="30">
        <v>0.1</v>
      </c>
      <c r="AC15" s="5" t="s">
        <v>3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x14ac:dyDescent="0.55000000000000004">
      <c r="A16" s="21" t="s">
        <v>11</v>
      </c>
      <c r="B16" s="9">
        <v>57749999.999999993</v>
      </c>
      <c r="C16" s="10">
        <v>21999999.999999996</v>
      </c>
      <c r="D16" s="9">
        <v>905000</v>
      </c>
      <c r="E16" s="10">
        <v>0.1</v>
      </c>
      <c r="F16" s="10">
        <v>0.1</v>
      </c>
      <c r="G16" s="10">
        <v>0.1</v>
      </c>
      <c r="H16" s="10">
        <v>0.1</v>
      </c>
      <c r="I16" s="10">
        <v>0.1</v>
      </c>
      <c r="J16" s="10">
        <v>0.1</v>
      </c>
      <c r="K16" s="10">
        <v>0.1</v>
      </c>
      <c r="L16" s="10">
        <v>0.1</v>
      </c>
      <c r="M16" s="10">
        <v>0.1</v>
      </c>
      <c r="O16" s="21" t="s">
        <v>19</v>
      </c>
      <c r="P16" s="29">
        <v>57749999.999999993</v>
      </c>
      <c r="Q16" s="11">
        <v>55499999.999999993</v>
      </c>
      <c r="R16" s="11">
        <v>48499999.999999993</v>
      </c>
      <c r="S16" s="11">
        <v>27499999.999999996</v>
      </c>
      <c r="T16" s="11">
        <v>6849999.9999999991</v>
      </c>
      <c r="U16" s="10">
        <v>1575000</v>
      </c>
      <c r="V16" s="10">
        <v>410000</v>
      </c>
      <c r="W16" s="10">
        <v>40250</v>
      </c>
      <c r="X16" s="10">
        <v>3500</v>
      </c>
      <c r="Y16">
        <v>98.333333333333343</v>
      </c>
      <c r="Z16" s="30">
        <v>0.1</v>
      </c>
      <c r="AA16" s="30">
        <v>0.1</v>
      </c>
      <c r="AC16" s="8" t="s">
        <v>5</v>
      </c>
      <c r="AD16" s="8" t="s">
        <v>4</v>
      </c>
      <c r="AE16" s="8">
        <v>0</v>
      </c>
      <c r="AF16" s="8">
        <v>1</v>
      </c>
      <c r="AG16" s="8">
        <v>4</v>
      </c>
      <c r="AH16" s="8">
        <v>7</v>
      </c>
      <c r="AI16" s="8">
        <v>14</v>
      </c>
      <c r="AJ16" s="8">
        <v>21</v>
      </c>
      <c r="AK16" s="8">
        <v>28</v>
      </c>
      <c r="AL16" s="8">
        <v>35</v>
      </c>
      <c r="AM16" s="8">
        <v>42</v>
      </c>
      <c r="AN16" s="8">
        <v>49</v>
      </c>
      <c r="AO16" s="8">
        <v>56</v>
      </c>
      <c r="AP16" s="8">
        <v>63</v>
      </c>
    </row>
    <row r="17" spans="1:44" x14ac:dyDescent="0.55000000000000004">
      <c r="A17" s="17" t="s">
        <v>13</v>
      </c>
      <c r="B17" s="9">
        <v>57749999.999999993</v>
      </c>
      <c r="C17" s="10">
        <v>37499999.999999993</v>
      </c>
      <c r="D17" s="10">
        <v>43333333.333333328</v>
      </c>
      <c r="E17" s="10">
        <v>26499999.999999996</v>
      </c>
      <c r="F17" s="10">
        <v>4883333.333333333</v>
      </c>
      <c r="G17" s="10">
        <v>1096666.6666666667</v>
      </c>
      <c r="H17" s="10">
        <v>211666.66666666666</v>
      </c>
      <c r="I17" s="10">
        <v>34000</v>
      </c>
      <c r="J17" s="10">
        <v>1216.6666666666665</v>
      </c>
      <c r="K17" s="10">
        <v>70.000000000000014</v>
      </c>
      <c r="L17" s="10">
        <v>1.6666666666666667</v>
      </c>
      <c r="M17" s="10">
        <v>0.1</v>
      </c>
      <c r="AC17" s="12" t="s">
        <v>8</v>
      </c>
      <c r="AD17" s="6" t="s">
        <v>7</v>
      </c>
      <c r="AE17" s="31">
        <f>(AE4/$AE4)</f>
        <v>1</v>
      </c>
      <c r="AF17" s="31">
        <f>(AF4/$AE4)</f>
        <v>0.64971751412429368</v>
      </c>
      <c r="AG17" s="31">
        <f>(AG4/$AE4)</f>
        <v>0.17005649717514124</v>
      </c>
      <c r="AH17" s="31">
        <f>(AH4/$AE4)</f>
        <v>0.12994350282485875</v>
      </c>
      <c r="AI17" s="31">
        <f t="shared" ref="AI17:AP17" si="0">(AI4/$AE4)</f>
        <v>6.7231638418079097E-3</v>
      </c>
      <c r="AJ17" s="31">
        <f t="shared" si="0"/>
        <v>2.6553672316384182E-4</v>
      </c>
      <c r="AK17" s="31">
        <f t="shared" si="0"/>
        <v>1.6949152542372881E-5</v>
      </c>
      <c r="AL17" s="31">
        <f>(AL4/$AE4)</f>
        <v>3.7664783427495294E-7</v>
      </c>
      <c r="AM17" s="31">
        <f t="shared" si="0"/>
        <v>0</v>
      </c>
      <c r="AN17" s="31">
        <f t="shared" si="0"/>
        <v>0</v>
      </c>
      <c r="AO17" s="31">
        <f t="shared" si="0"/>
        <v>0</v>
      </c>
      <c r="AP17" s="31">
        <f t="shared" si="0"/>
        <v>0</v>
      </c>
      <c r="AR17" s="30"/>
    </row>
    <row r="18" spans="1:44" x14ac:dyDescent="0.55000000000000004">
      <c r="A18" s="17" t="s">
        <v>16</v>
      </c>
      <c r="B18" s="9">
        <v>57749999.999999993</v>
      </c>
      <c r="C18" s="10">
        <v>32499999.999999996</v>
      </c>
      <c r="D18" s="10">
        <v>20833333.333333328</v>
      </c>
      <c r="E18" s="10">
        <v>1005000</v>
      </c>
      <c r="F18" s="10">
        <v>55.555555555555564</v>
      </c>
      <c r="G18" s="10">
        <v>0.1</v>
      </c>
      <c r="H18" s="10">
        <v>0.1</v>
      </c>
      <c r="I18" s="10">
        <v>0.1</v>
      </c>
      <c r="J18" s="10">
        <v>0.1</v>
      </c>
      <c r="K18" s="10">
        <v>0.1</v>
      </c>
      <c r="L18" s="10">
        <v>0.1</v>
      </c>
      <c r="M18" s="10">
        <v>0.1</v>
      </c>
      <c r="AC18" s="12"/>
      <c r="AD18" s="6" t="s">
        <v>10</v>
      </c>
      <c r="AE18" s="31">
        <f t="shared" ref="AE18:AP25" si="1">(AE5/$AE5)</f>
        <v>1</v>
      </c>
      <c r="AF18" s="31">
        <f t="shared" si="1"/>
        <v>0.57627118644067798</v>
      </c>
      <c r="AG18" s="31">
        <f t="shared" si="1"/>
        <v>0.1440677966101695</v>
      </c>
      <c r="AH18" s="31">
        <f t="shared" si="1"/>
        <v>0.14519774011299436</v>
      </c>
      <c r="AI18" s="31">
        <f t="shared" si="1"/>
        <v>1.7740112994350282E-2</v>
      </c>
      <c r="AJ18" s="31">
        <f t="shared" si="1"/>
        <v>1.4915254237288136E-3</v>
      </c>
      <c r="AK18" s="31">
        <f t="shared" si="1"/>
        <v>1.2994350282485875E-4</v>
      </c>
      <c r="AL18" s="31">
        <f t="shared" si="1"/>
        <v>2.6365348399246707E-6</v>
      </c>
      <c r="AM18" s="31">
        <f t="shared" si="1"/>
        <v>0</v>
      </c>
      <c r="AN18" s="31">
        <f t="shared" si="1"/>
        <v>0</v>
      </c>
      <c r="AO18" s="31">
        <f t="shared" si="1"/>
        <v>0</v>
      </c>
      <c r="AP18" s="31">
        <f t="shared" si="1"/>
        <v>0</v>
      </c>
      <c r="AR18" s="30"/>
    </row>
    <row r="19" spans="1:44" x14ac:dyDescent="0.55000000000000004">
      <c r="A19" s="21" t="s">
        <v>18</v>
      </c>
      <c r="B19" s="9">
        <v>57749999.999999993</v>
      </c>
      <c r="C19" s="10">
        <v>15833333.333333332</v>
      </c>
      <c r="D19" s="10">
        <v>586666.66666666663</v>
      </c>
      <c r="E19" s="10">
        <v>0.1</v>
      </c>
      <c r="F19" s="10">
        <v>0.1</v>
      </c>
      <c r="G19" s="10">
        <v>0.1</v>
      </c>
      <c r="H19" s="10">
        <v>0.1</v>
      </c>
      <c r="I19" s="10">
        <v>0.1</v>
      </c>
      <c r="J19" s="10">
        <v>0.1</v>
      </c>
      <c r="K19" s="10">
        <v>0.1</v>
      </c>
      <c r="L19" s="10">
        <v>0.1</v>
      </c>
      <c r="M19" s="10">
        <v>0.1</v>
      </c>
      <c r="AC19" s="12"/>
      <c r="AD19" s="6" t="s">
        <v>12</v>
      </c>
      <c r="AE19" s="31">
        <f t="shared" si="1"/>
        <v>1</v>
      </c>
      <c r="AF19" s="31">
        <f t="shared" si="1"/>
        <v>0.44632768361581915</v>
      </c>
      <c r="AG19" s="31">
        <f t="shared" si="1"/>
        <v>0.11977401129943503</v>
      </c>
      <c r="AH19" s="31">
        <f t="shared" si="1"/>
        <v>0.14067796610169492</v>
      </c>
      <c r="AI19" s="31">
        <f t="shared" si="1"/>
        <v>1.03954802259887E-2</v>
      </c>
      <c r="AJ19" s="31">
        <f t="shared" si="1"/>
        <v>7.5141242937853112E-4</v>
      </c>
      <c r="AK19" s="31">
        <f t="shared" si="1"/>
        <v>1.6949152542372881E-5</v>
      </c>
      <c r="AL19" s="31">
        <f t="shared" si="1"/>
        <v>5.6497175141242935E-7</v>
      </c>
      <c r="AM19" s="31">
        <f t="shared" si="1"/>
        <v>0</v>
      </c>
      <c r="AN19" s="31">
        <f t="shared" si="1"/>
        <v>0</v>
      </c>
      <c r="AO19" s="31">
        <f t="shared" si="1"/>
        <v>0</v>
      </c>
      <c r="AP19" s="31">
        <f t="shared" si="1"/>
        <v>0</v>
      </c>
      <c r="AR19" s="30"/>
    </row>
    <row r="20" spans="1:44" x14ac:dyDescent="0.55000000000000004">
      <c r="AC20" s="16" t="s">
        <v>14</v>
      </c>
      <c r="AD20" s="17" t="s">
        <v>15</v>
      </c>
      <c r="AE20" s="32">
        <f t="shared" si="1"/>
        <v>1</v>
      </c>
      <c r="AF20" s="32">
        <f t="shared" si="1"/>
        <v>1.0216450216450217</v>
      </c>
      <c r="AG20" s="32">
        <f t="shared" si="1"/>
        <v>0.90909090909090906</v>
      </c>
      <c r="AH20" s="32">
        <f t="shared" si="1"/>
        <v>0.48484848484848486</v>
      </c>
      <c r="AI20" s="32">
        <f t="shared" si="1"/>
        <v>6.9264069264069264E-2</v>
      </c>
      <c r="AJ20" s="32">
        <f t="shared" si="1"/>
        <v>1.9047619047619049E-2</v>
      </c>
      <c r="AK20" s="32">
        <f t="shared" si="1"/>
        <v>1.8701298701298704E-3</v>
      </c>
      <c r="AL20" s="32">
        <f t="shared" si="1"/>
        <v>3.8961038961038966E-4</v>
      </c>
      <c r="AM20" s="32">
        <f t="shared" si="1"/>
        <v>3.4632034632034638E-6</v>
      </c>
      <c r="AN20" s="32">
        <f t="shared" si="1"/>
        <v>4.0404040404040415E-7</v>
      </c>
      <c r="AO20" s="32">
        <f t="shared" si="1"/>
        <v>2.8860028860028865E-8</v>
      </c>
      <c r="AP20" s="32">
        <f t="shared" si="1"/>
        <v>0</v>
      </c>
    </row>
    <row r="21" spans="1:44" x14ac:dyDescent="0.55000000000000004">
      <c r="A21" s="33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O21" s="33" t="s">
        <v>26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C21" s="16"/>
      <c r="AD21" s="17" t="s">
        <v>17</v>
      </c>
      <c r="AE21" s="32">
        <f t="shared" si="1"/>
        <v>1</v>
      </c>
      <c r="AF21" s="32">
        <f t="shared" si="1"/>
        <v>1.0043290043290043</v>
      </c>
      <c r="AG21" s="32">
        <f t="shared" si="1"/>
        <v>1.0216450216450217</v>
      </c>
      <c r="AH21" s="32">
        <f t="shared" si="1"/>
        <v>0.48051948051948051</v>
      </c>
      <c r="AI21" s="32">
        <f t="shared" si="1"/>
        <v>0.10216450216450217</v>
      </c>
      <c r="AJ21" s="32">
        <f t="shared" si="1"/>
        <v>1.8787878787878791E-2</v>
      </c>
      <c r="AK21" s="32">
        <f t="shared" si="1"/>
        <v>1.6363636363636365E-3</v>
      </c>
      <c r="AL21" s="32">
        <f t="shared" si="1"/>
        <v>1.0043290043290044E-3</v>
      </c>
      <c r="AM21" s="32">
        <f t="shared" si="1"/>
        <v>1.3852813852813855E-5</v>
      </c>
      <c r="AN21" s="32">
        <f t="shared" si="1"/>
        <v>1.52958152958153E-6</v>
      </c>
      <c r="AO21" s="32">
        <f t="shared" si="1"/>
        <v>5.772005772005773E-8</v>
      </c>
      <c r="AP21" s="32">
        <f t="shared" si="1"/>
        <v>0</v>
      </c>
    </row>
    <row r="22" spans="1:44" x14ac:dyDescent="0.55000000000000004">
      <c r="A22" s="34" t="s">
        <v>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O22" s="34" t="s">
        <v>27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C22" s="16"/>
      <c r="AD22" s="21" t="s">
        <v>19</v>
      </c>
      <c r="AE22" s="32">
        <f t="shared" si="1"/>
        <v>1</v>
      </c>
      <c r="AF22" s="32">
        <f t="shared" si="1"/>
        <v>0.96103896103896103</v>
      </c>
      <c r="AG22" s="32">
        <f t="shared" si="1"/>
        <v>0.83982683982683981</v>
      </c>
      <c r="AH22" s="32">
        <f t="shared" si="1"/>
        <v>0.47619047619047616</v>
      </c>
      <c r="AI22" s="32">
        <f t="shared" si="1"/>
        <v>0.11861471861471862</v>
      </c>
      <c r="AJ22" s="32">
        <f t="shared" si="1"/>
        <v>2.7272727272727275E-2</v>
      </c>
      <c r="AK22" s="32">
        <f t="shared" si="1"/>
        <v>7.0995670995671004E-3</v>
      </c>
      <c r="AL22" s="32">
        <f t="shared" si="1"/>
        <v>6.969696969696971E-4</v>
      </c>
      <c r="AM22" s="32">
        <f t="shared" si="1"/>
        <v>6.0606060606060611E-5</v>
      </c>
      <c r="AN22" s="32">
        <f t="shared" si="1"/>
        <v>1.7027417027417032E-6</v>
      </c>
      <c r="AO22" s="32">
        <f t="shared" si="1"/>
        <v>0</v>
      </c>
      <c r="AP22" s="32">
        <f t="shared" si="1"/>
        <v>0</v>
      </c>
    </row>
    <row r="23" spans="1:44" x14ac:dyDescent="0.55000000000000004">
      <c r="A23" s="23" t="s">
        <v>4</v>
      </c>
      <c r="B23" s="23">
        <v>0</v>
      </c>
      <c r="C23" s="23">
        <v>1</v>
      </c>
      <c r="D23" s="23">
        <v>3</v>
      </c>
      <c r="E23" s="23">
        <v>7</v>
      </c>
      <c r="F23" s="23">
        <v>14</v>
      </c>
      <c r="G23" s="35">
        <v>21</v>
      </c>
      <c r="H23" s="35">
        <v>28</v>
      </c>
      <c r="I23" s="35">
        <v>35</v>
      </c>
      <c r="J23" s="35">
        <v>42</v>
      </c>
      <c r="K23" s="35">
        <v>49</v>
      </c>
      <c r="L23" s="35">
        <v>56</v>
      </c>
      <c r="M23" s="35">
        <v>63</v>
      </c>
      <c r="O23" s="23" t="s">
        <v>4</v>
      </c>
      <c r="P23" s="23">
        <v>0</v>
      </c>
      <c r="Q23" s="23">
        <v>1</v>
      </c>
      <c r="R23" s="23">
        <v>3</v>
      </c>
      <c r="S23" s="23">
        <v>7</v>
      </c>
      <c r="T23" s="23">
        <v>14</v>
      </c>
      <c r="U23" s="35">
        <v>21</v>
      </c>
      <c r="V23" s="35">
        <v>28</v>
      </c>
      <c r="W23" s="35">
        <v>35</v>
      </c>
      <c r="X23" s="35">
        <v>42</v>
      </c>
      <c r="Y23" s="35">
        <v>49</v>
      </c>
      <c r="Z23" s="35">
        <v>56</v>
      </c>
      <c r="AA23" s="35">
        <v>63</v>
      </c>
      <c r="AC23" s="22" t="s">
        <v>20</v>
      </c>
      <c r="AD23" s="23" t="s">
        <v>21</v>
      </c>
      <c r="AE23" s="36">
        <f t="shared" si="1"/>
        <v>1</v>
      </c>
      <c r="AF23" s="36">
        <f t="shared" si="1"/>
        <v>0.34035087719298251</v>
      </c>
      <c r="AG23" s="36">
        <f t="shared" si="1"/>
        <v>0.19649122807017547</v>
      </c>
      <c r="AH23" s="36">
        <f t="shared" si="1"/>
        <v>3.1228070175438601E-2</v>
      </c>
      <c r="AI23" s="36">
        <f t="shared" si="1"/>
        <v>1.1754385964912282E-4</v>
      </c>
      <c r="AJ23" s="36">
        <f>(AJ10/$AE10)</f>
        <v>2.2807017543859652E-6</v>
      </c>
      <c r="AK23" s="36">
        <f t="shared" si="1"/>
        <v>0</v>
      </c>
      <c r="AL23" s="36">
        <f t="shared" si="1"/>
        <v>0</v>
      </c>
      <c r="AM23" s="36">
        <f t="shared" si="1"/>
        <v>0</v>
      </c>
      <c r="AN23" s="36">
        <f t="shared" si="1"/>
        <v>0</v>
      </c>
      <c r="AO23" s="36">
        <f t="shared" si="1"/>
        <v>0</v>
      </c>
      <c r="AP23" s="36">
        <f t="shared" si="1"/>
        <v>0</v>
      </c>
    </row>
    <row r="24" spans="1:44" x14ac:dyDescent="0.55000000000000004">
      <c r="A24" s="23" t="s">
        <v>6</v>
      </c>
      <c r="B24" s="9">
        <v>28499999.999999996</v>
      </c>
      <c r="C24" s="9">
        <v>10500000</v>
      </c>
      <c r="D24" s="10">
        <v>5350000</v>
      </c>
      <c r="E24" s="10">
        <v>936666.66666666698</v>
      </c>
      <c r="F24" s="10">
        <v>6833.333333333333</v>
      </c>
      <c r="G24" s="10">
        <v>45</v>
      </c>
      <c r="H24" s="10">
        <v>0.1</v>
      </c>
      <c r="I24" s="10">
        <v>0.1</v>
      </c>
      <c r="J24" s="10">
        <v>0.1</v>
      </c>
      <c r="K24" s="10">
        <v>0.1</v>
      </c>
      <c r="L24" s="10">
        <v>0.1</v>
      </c>
      <c r="M24" s="10">
        <v>0.1</v>
      </c>
      <c r="O24" s="23" t="s">
        <v>21</v>
      </c>
      <c r="P24" s="9">
        <v>28499999.999999996</v>
      </c>
      <c r="Q24" s="9">
        <v>9700000</v>
      </c>
      <c r="R24" s="10">
        <v>5600000</v>
      </c>
      <c r="S24" s="10">
        <v>890000</v>
      </c>
      <c r="T24" s="10">
        <v>3350</v>
      </c>
      <c r="U24">
        <v>65</v>
      </c>
      <c r="V24" s="30">
        <v>0.1</v>
      </c>
      <c r="W24" s="30">
        <v>0.1</v>
      </c>
      <c r="X24" s="30">
        <v>0.1</v>
      </c>
      <c r="Y24" s="30">
        <v>0.1</v>
      </c>
      <c r="Z24" s="30">
        <v>0.1</v>
      </c>
      <c r="AA24" s="30">
        <v>0.1</v>
      </c>
      <c r="AC24" s="22"/>
      <c r="AD24" s="23" t="s">
        <v>23</v>
      </c>
      <c r="AE24" s="36">
        <f t="shared" si="1"/>
        <v>1</v>
      </c>
      <c r="AF24" s="36">
        <f t="shared" si="1"/>
        <v>0.38771929824561407</v>
      </c>
      <c r="AG24" s="36">
        <f t="shared" si="1"/>
        <v>0.16666666666666669</v>
      </c>
      <c r="AH24" s="36">
        <f t="shared" si="1"/>
        <v>3.1403508771929829E-2</v>
      </c>
      <c r="AI24" s="36">
        <f t="shared" si="1"/>
        <v>2.6491228070175444E-4</v>
      </c>
      <c r="AJ24" s="36">
        <f>(AJ11/$AE11)</f>
        <v>1.8128654970760239E-6</v>
      </c>
      <c r="AK24" s="36">
        <f t="shared" si="1"/>
        <v>0</v>
      </c>
      <c r="AL24" s="36">
        <f t="shared" si="1"/>
        <v>0</v>
      </c>
      <c r="AM24" s="36">
        <f t="shared" si="1"/>
        <v>0</v>
      </c>
      <c r="AN24" s="36">
        <f t="shared" si="1"/>
        <v>0</v>
      </c>
      <c r="AO24" s="36">
        <f t="shared" si="1"/>
        <v>0</v>
      </c>
      <c r="AP24" s="36">
        <f t="shared" si="1"/>
        <v>0</v>
      </c>
    </row>
    <row r="25" spans="1:44" x14ac:dyDescent="0.55000000000000004">
      <c r="A25" s="23" t="s">
        <v>23</v>
      </c>
      <c r="B25" s="37">
        <v>28499999.999999996</v>
      </c>
      <c r="C25" s="10">
        <v>7066666.666666667</v>
      </c>
      <c r="D25" s="10">
        <v>3733333.3333333335</v>
      </c>
      <c r="E25" s="10">
        <v>628333.33333333337</v>
      </c>
      <c r="F25" s="10">
        <v>6166.6666666666661</v>
      </c>
      <c r="G25" s="10">
        <v>45</v>
      </c>
      <c r="H25" s="10">
        <v>0.1</v>
      </c>
      <c r="I25" s="10">
        <v>0.1</v>
      </c>
      <c r="J25" s="10">
        <v>0.1</v>
      </c>
      <c r="K25" s="10">
        <v>0.1</v>
      </c>
      <c r="L25" s="10">
        <v>0.1</v>
      </c>
      <c r="M25" s="10">
        <v>0.1</v>
      </c>
      <c r="O25" s="23" t="s">
        <v>23</v>
      </c>
      <c r="P25" s="9">
        <v>28499999.999999996</v>
      </c>
      <c r="Q25" s="10">
        <v>11050000</v>
      </c>
      <c r="R25" s="10">
        <v>4750000</v>
      </c>
      <c r="S25" s="10">
        <v>895000</v>
      </c>
      <c r="T25" s="10">
        <v>7550</v>
      </c>
      <c r="U25">
        <v>51.666666666666671</v>
      </c>
      <c r="V25" s="30">
        <v>0.1</v>
      </c>
      <c r="W25" s="30">
        <v>0.1</v>
      </c>
      <c r="X25" s="30">
        <v>0.1</v>
      </c>
      <c r="Y25" s="30">
        <v>0.1</v>
      </c>
      <c r="Z25" s="30">
        <v>0.1</v>
      </c>
      <c r="AA25" s="30">
        <v>0.1</v>
      </c>
      <c r="AC25" s="22"/>
      <c r="AD25" s="23" t="s">
        <v>24</v>
      </c>
      <c r="AE25" s="36">
        <f t="shared" si="1"/>
        <v>1</v>
      </c>
      <c r="AF25" s="36">
        <f t="shared" si="1"/>
        <v>0.37719298245614041</v>
      </c>
      <c r="AG25" s="36">
        <f t="shared" si="1"/>
        <v>0.19999999999999998</v>
      </c>
      <c r="AH25" s="36">
        <f t="shared" si="1"/>
        <v>3.5964912280701762E-2</v>
      </c>
      <c r="AI25" s="36">
        <f t="shared" si="1"/>
        <v>3.3684210526315796E-4</v>
      </c>
      <c r="AJ25" s="36">
        <f>(AJ12/$AE12)</f>
        <v>6.4327485380116981E-7</v>
      </c>
      <c r="AK25" s="36">
        <f t="shared" si="1"/>
        <v>0</v>
      </c>
      <c r="AL25" s="36">
        <f t="shared" si="1"/>
        <v>0</v>
      </c>
      <c r="AM25" s="36">
        <f t="shared" si="1"/>
        <v>0</v>
      </c>
      <c r="AN25" s="36">
        <f t="shared" si="1"/>
        <v>0</v>
      </c>
      <c r="AO25" s="36">
        <f t="shared" si="1"/>
        <v>0</v>
      </c>
      <c r="AP25" s="36">
        <f t="shared" si="1"/>
        <v>0</v>
      </c>
    </row>
    <row r="26" spans="1:44" x14ac:dyDescent="0.55000000000000004">
      <c r="A26" s="38"/>
      <c r="D26" s="39"/>
      <c r="E26" s="30"/>
      <c r="F26" s="30"/>
      <c r="G26" s="30"/>
      <c r="H26" s="30"/>
      <c r="I26" s="30"/>
      <c r="J26" s="30"/>
      <c r="O26" s="23" t="s">
        <v>24</v>
      </c>
      <c r="P26" s="9">
        <v>28499999.999999996</v>
      </c>
      <c r="Q26" s="10">
        <v>10750000</v>
      </c>
      <c r="R26" s="10">
        <v>5699999.9999999991</v>
      </c>
      <c r="S26" s="10">
        <v>1025000</v>
      </c>
      <c r="T26" s="10">
        <v>9600</v>
      </c>
      <c r="U26">
        <v>18.333333333333336</v>
      </c>
      <c r="V26" s="30">
        <v>0.1</v>
      </c>
      <c r="W26" s="30">
        <v>0.1</v>
      </c>
      <c r="X26" s="30">
        <v>0.1</v>
      </c>
      <c r="Y26" s="30">
        <v>0.1</v>
      </c>
      <c r="Z26" s="30">
        <v>0.1</v>
      </c>
      <c r="AA26" s="30">
        <v>0.1</v>
      </c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</row>
    <row r="27" spans="1:44" x14ac:dyDescent="0.55000000000000004">
      <c r="A27" s="38"/>
      <c r="B27" s="41"/>
      <c r="D27" s="30"/>
      <c r="E27" s="30"/>
      <c r="F27" s="30"/>
      <c r="G27" s="30"/>
      <c r="H27" s="30"/>
      <c r="I27" s="30"/>
      <c r="J27" s="30"/>
      <c r="V27" s="30"/>
      <c r="W27" s="30"/>
      <c r="X27" s="30"/>
      <c r="Y27" s="30"/>
      <c r="Z27" s="30"/>
      <c r="AA27" s="30"/>
      <c r="AC27" s="3" t="s">
        <v>28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4" x14ac:dyDescent="0.55000000000000004">
      <c r="A28" s="38" t="s">
        <v>29</v>
      </c>
      <c r="B28" s="42">
        <f>AVERAGE(B4,B14,B24)</f>
        <v>31699999.999999996</v>
      </c>
      <c r="D28" s="30"/>
      <c r="E28" s="30"/>
      <c r="F28" s="30"/>
      <c r="G28" s="30"/>
      <c r="H28" s="30"/>
      <c r="I28" s="30"/>
      <c r="J28" s="30"/>
      <c r="AC28" s="5" t="s">
        <v>3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4" x14ac:dyDescent="0.55000000000000004">
      <c r="A29" s="38"/>
      <c r="B29" s="41"/>
      <c r="D29" s="30"/>
      <c r="E29" s="30"/>
      <c r="F29" s="30"/>
      <c r="G29" s="30"/>
      <c r="H29" s="30"/>
      <c r="I29" s="30"/>
      <c r="J29" s="30"/>
      <c r="AC29" s="8" t="s">
        <v>5</v>
      </c>
      <c r="AD29" s="8" t="s">
        <v>4</v>
      </c>
      <c r="AE29" s="8">
        <v>0</v>
      </c>
      <c r="AF29" s="8">
        <v>1</v>
      </c>
      <c r="AG29" s="8">
        <v>4</v>
      </c>
      <c r="AH29" s="8">
        <v>7</v>
      </c>
      <c r="AI29" s="8">
        <v>14</v>
      </c>
      <c r="AJ29" s="8">
        <v>21</v>
      </c>
      <c r="AK29" s="8">
        <v>28</v>
      </c>
      <c r="AL29" s="8">
        <v>35</v>
      </c>
      <c r="AM29" s="8">
        <v>42</v>
      </c>
      <c r="AN29" s="8">
        <v>49</v>
      </c>
      <c r="AO29" s="8">
        <v>56</v>
      </c>
      <c r="AP29" s="8">
        <v>63</v>
      </c>
    </row>
    <row r="30" spans="1:44" x14ac:dyDescent="0.55000000000000004">
      <c r="A30" s="38"/>
      <c r="AC30" s="43" t="s">
        <v>8</v>
      </c>
      <c r="AD30" s="6" t="s">
        <v>6</v>
      </c>
      <c r="AE30" s="44">
        <f t="shared" ref="AE30:AP30" si="2">STDEV(AE17:AE19)</f>
        <v>0</v>
      </c>
      <c r="AF30" s="44">
        <f t="shared" si="2"/>
        <v>0.10299441743032227</v>
      </c>
      <c r="AG30" s="44">
        <f t="shared" si="2"/>
        <v>2.5146003485048501E-2</v>
      </c>
      <c r="AH30" s="44">
        <f t="shared" si="2"/>
        <v>7.8352708334142127E-3</v>
      </c>
      <c r="AI30" s="44">
        <f t="shared" si="2"/>
        <v>5.6095559354450049E-3</v>
      </c>
      <c r="AJ30" s="44">
        <f t="shared" si="2"/>
        <v>6.1737221892587519E-4</v>
      </c>
      <c r="AK30" s="44">
        <f t="shared" si="2"/>
        <v>6.5237318552500078E-5</v>
      </c>
      <c r="AL30" s="44">
        <f t="shared" si="2"/>
        <v>1.2539224328586428E-6</v>
      </c>
      <c r="AM30" s="44">
        <f t="shared" si="2"/>
        <v>0</v>
      </c>
      <c r="AN30" s="44">
        <f t="shared" si="2"/>
        <v>0</v>
      </c>
      <c r="AO30" s="44">
        <f t="shared" si="2"/>
        <v>0</v>
      </c>
      <c r="AP30" s="44">
        <f t="shared" si="2"/>
        <v>0</v>
      </c>
    </row>
    <row r="31" spans="1:44" x14ac:dyDescent="0.55000000000000004">
      <c r="AC31" s="45" t="s">
        <v>14</v>
      </c>
      <c r="AD31" s="17" t="s">
        <v>30</v>
      </c>
      <c r="AE31" s="46">
        <f t="shared" ref="AE31:AP31" si="3">STDEV(AE20:AE22)</f>
        <v>0</v>
      </c>
      <c r="AF31" s="46">
        <f t="shared" si="3"/>
        <v>3.12168941598614E-2</v>
      </c>
      <c r="AG31" s="46">
        <f t="shared" si="3"/>
        <v>9.1764000551715158E-2</v>
      </c>
      <c r="AH31" s="46">
        <f t="shared" si="3"/>
        <v>4.3290043290043489E-3</v>
      </c>
      <c r="AI31" s="46">
        <f t="shared" si="3"/>
        <v>2.5128120693841557E-2</v>
      </c>
      <c r="AJ31" s="46">
        <f>STDEV(AJ20:AJ22)</f>
        <v>4.825496936898625E-3</v>
      </c>
      <c r="AK31" s="46">
        <f t="shared" si="3"/>
        <v>3.0889116872298695E-3</v>
      </c>
      <c r="AL31" s="46">
        <f t="shared" si="3"/>
        <v>3.0735930735930738E-4</v>
      </c>
      <c r="AM31" s="46">
        <f t="shared" si="3"/>
        <v>3.0438780660167873E-5</v>
      </c>
      <c r="AN31" s="46">
        <f t="shared" si="3"/>
        <v>7.0515392339801546E-7</v>
      </c>
      <c r="AO31" s="46">
        <f t="shared" si="3"/>
        <v>2.8860028860028865E-8</v>
      </c>
      <c r="AP31" s="46">
        <f t="shared" si="3"/>
        <v>0</v>
      </c>
    </row>
    <row r="32" spans="1:44" x14ac:dyDescent="0.55000000000000004">
      <c r="AC32" s="47" t="s">
        <v>20</v>
      </c>
      <c r="AD32" s="23" t="s">
        <v>6</v>
      </c>
      <c r="AE32" s="48">
        <f t="shared" ref="AE32:AI32" si="4">STDEV(AE23:AE25)</f>
        <v>0</v>
      </c>
      <c r="AF32" s="48">
        <f t="shared" si="4"/>
        <v>2.4872713822382143E-2</v>
      </c>
      <c r="AG32" s="48">
        <f t="shared" si="4"/>
        <v>1.831632720861499E-2</v>
      </c>
      <c r="AH32" s="48">
        <f t="shared" si="4"/>
        <v>2.6856052639076121E-3</v>
      </c>
      <c r="AI32" s="48">
        <f t="shared" si="4"/>
        <v>1.1179078056379371E-4</v>
      </c>
      <c r="AJ32" s="48">
        <f>STDEV(AJ23:AJ25)</f>
        <v>8.4340380712607947E-7</v>
      </c>
      <c r="AK32" s="48">
        <f>STDEV(AK23:AK25)</f>
        <v>0</v>
      </c>
      <c r="AL32" s="48">
        <f t="shared" ref="AL32:AP32" si="5">STDEV(AL23:AL25)</f>
        <v>0</v>
      </c>
      <c r="AM32" s="48">
        <f t="shared" si="5"/>
        <v>0</v>
      </c>
      <c r="AN32" s="48">
        <f t="shared" si="5"/>
        <v>0</v>
      </c>
      <c r="AO32" s="48">
        <f t="shared" si="5"/>
        <v>0</v>
      </c>
      <c r="AP32" s="48">
        <f t="shared" si="5"/>
        <v>0</v>
      </c>
    </row>
  </sheetData>
  <mergeCells count="24">
    <mergeCell ref="AC23:AC25"/>
    <mergeCell ref="AC27:AP27"/>
    <mergeCell ref="AC28:AP28"/>
    <mergeCell ref="AC14:AP14"/>
    <mergeCell ref="AC15:AP15"/>
    <mergeCell ref="AC17:AC19"/>
    <mergeCell ref="AC20:AC22"/>
    <mergeCell ref="A21:M21"/>
    <mergeCell ref="O21:AA21"/>
    <mergeCell ref="A22:M22"/>
    <mergeCell ref="O22:AA22"/>
    <mergeCell ref="AC4:AC6"/>
    <mergeCell ref="AC7:AC9"/>
    <mergeCell ref="AC10:AC12"/>
    <mergeCell ref="A11:M11"/>
    <mergeCell ref="O11:AA11"/>
    <mergeCell ref="A12:M12"/>
    <mergeCell ref="O12:AA12"/>
    <mergeCell ref="A1:J1"/>
    <mergeCell ref="O1:AA1"/>
    <mergeCell ref="AC1:AP1"/>
    <mergeCell ref="A2:J2"/>
    <mergeCell ref="O2:AA2"/>
    <mergeCell ref="AC2:AP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83F3-A342-483C-A474-9A7CA0604A3C}">
  <dimension ref="A1:AA38"/>
  <sheetViews>
    <sheetView workbookViewId="0">
      <selection sqref="A1:XFD1048576"/>
    </sheetView>
  </sheetViews>
  <sheetFormatPr defaultRowHeight="14.4" x14ac:dyDescent="0.55000000000000004"/>
  <cols>
    <col min="1" max="1" width="14.68359375" bestFit="1" customWidth="1"/>
    <col min="2" max="4" width="10.15625" bestFit="1" customWidth="1"/>
    <col min="5" max="5" width="11.15625" bestFit="1" customWidth="1"/>
    <col min="6" max="7" width="10.15625" bestFit="1" customWidth="1"/>
    <col min="8" max="8" width="9.15625" bestFit="1" customWidth="1"/>
    <col min="14" max="16" width="10.15625" bestFit="1" customWidth="1"/>
    <col min="17" max="17" width="11.15625" bestFit="1" customWidth="1"/>
    <col min="18" max="19" width="10.15625" bestFit="1" customWidth="1"/>
    <col min="20" max="20" width="9.15625" bestFit="1" customWidth="1"/>
    <col min="22" max="22" width="11.578125" bestFit="1" customWidth="1"/>
    <col min="27" max="27" width="9.68359375" bestFit="1" customWidth="1"/>
  </cols>
  <sheetData>
    <row r="1" spans="1:27" x14ac:dyDescent="0.55000000000000004">
      <c r="B1" s="49" t="s">
        <v>31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O1" s="6" t="s">
        <v>4</v>
      </c>
      <c r="P1" s="49" t="s">
        <v>31</v>
      </c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x14ac:dyDescent="0.55000000000000004">
      <c r="A2" s="6" t="s">
        <v>4</v>
      </c>
      <c r="B2" s="6">
        <v>0</v>
      </c>
      <c r="C2" s="6">
        <v>1</v>
      </c>
      <c r="D2" s="6">
        <v>4</v>
      </c>
      <c r="E2" s="6">
        <v>7</v>
      </c>
      <c r="F2" s="6">
        <v>14</v>
      </c>
      <c r="G2" s="6">
        <v>21</v>
      </c>
      <c r="H2" s="6">
        <v>28</v>
      </c>
      <c r="I2" s="6">
        <v>35</v>
      </c>
      <c r="J2" s="6">
        <v>42</v>
      </c>
      <c r="K2" s="6">
        <v>50</v>
      </c>
      <c r="L2" s="6">
        <v>56</v>
      </c>
      <c r="M2" s="6">
        <v>62</v>
      </c>
      <c r="O2" s="6" t="s">
        <v>32</v>
      </c>
      <c r="P2" s="9">
        <v>8850000</v>
      </c>
      <c r="Q2" s="11">
        <v>4933333.3333333302</v>
      </c>
      <c r="R2" s="11">
        <v>1280000</v>
      </c>
      <c r="S2" s="11">
        <v>1226666.66666667</v>
      </c>
      <c r="T2" s="11">
        <v>102833.33333333299</v>
      </c>
      <c r="U2" s="11">
        <v>7400</v>
      </c>
      <c r="V2" s="11">
        <v>483.33333333333331</v>
      </c>
      <c r="W2" s="11">
        <v>10.555555555555555</v>
      </c>
      <c r="X2" s="11">
        <v>0.1</v>
      </c>
      <c r="Y2" s="11">
        <v>0.1</v>
      </c>
      <c r="Z2" s="11">
        <v>0.1</v>
      </c>
      <c r="AA2" s="11">
        <v>0.1</v>
      </c>
    </row>
    <row r="3" spans="1:27" x14ac:dyDescent="0.55000000000000004">
      <c r="A3" s="6" t="s">
        <v>32</v>
      </c>
      <c r="B3" s="9">
        <v>8850000</v>
      </c>
      <c r="C3" s="11">
        <v>4933333.3333333302</v>
      </c>
      <c r="D3" s="11">
        <v>1280000</v>
      </c>
      <c r="E3" s="11">
        <v>1226666.66666667</v>
      </c>
      <c r="F3" s="11">
        <v>102833.33333333299</v>
      </c>
      <c r="G3" s="11">
        <v>7400</v>
      </c>
      <c r="H3" s="11">
        <v>483.33333333333331</v>
      </c>
      <c r="I3" s="11">
        <v>10.555555555555555</v>
      </c>
      <c r="J3" s="11">
        <v>0.1</v>
      </c>
      <c r="K3" s="11">
        <v>0.1</v>
      </c>
      <c r="L3" s="11">
        <v>0.1</v>
      </c>
      <c r="M3" s="11">
        <v>0.1</v>
      </c>
      <c r="O3" s="17" t="s">
        <v>33</v>
      </c>
      <c r="P3" s="9">
        <v>57749999.999999993</v>
      </c>
      <c r="Q3" s="9">
        <v>57499999.999999993</v>
      </c>
      <c r="R3" s="11">
        <v>53333333.333333328</v>
      </c>
      <c r="S3" s="11">
        <v>27750000</v>
      </c>
      <c r="T3" s="11">
        <v>5583333.3333333302</v>
      </c>
      <c r="U3" s="11">
        <v>1253333.33333333</v>
      </c>
      <c r="V3" s="11">
        <v>246666.66666666701</v>
      </c>
      <c r="W3" s="11">
        <v>40250</v>
      </c>
      <c r="X3" s="11">
        <v>1500</v>
      </c>
      <c r="Y3" s="11">
        <v>70.000000000000014</v>
      </c>
      <c r="Z3">
        <v>1.6666666666666667</v>
      </c>
      <c r="AA3" s="11">
        <v>0.1</v>
      </c>
    </row>
    <row r="4" spans="1:27" x14ac:dyDescent="0.55000000000000004">
      <c r="A4" s="17" t="s">
        <v>33</v>
      </c>
      <c r="B4" s="9">
        <v>57749999.999999993</v>
      </c>
      <c r="C4" s="9">
        <v>57499999.999999993</v>
      </c>
      <c r="D4" s="11">
        <v>53333333.333333328</v>
      </c>
      <c r="E4" s="11">
        <v>27750000</v>
      </c>
      <c r="F4" s="11">
        <v>5583333.3333333302</v>
      </c>
      <c r="G4" s="11">
        <v>1253333.33333333</v>
      </c>
      <c r="H4" s="11">
        <v>246666.66666666701</v>
      </c>
      <c r="I4" s="11">
        <v>40250</v>
      </c>
      <c r="J4" s="11">
        <v>1500</v>
      </c>
      <c r="K4" s="11">
        <v>70.000000000000014</v>
      </c>
      <c r="L4" s="10">
        <v>1.6666666666666667</v>
      </c>
      <c r="M4" s="11">
        <v>0.1</v>
      </c>
      <c r="O4" s="23" t="s">
        <v>34</v>
      </c>
      <c r="P4">
        <v>28499999.999999996</v>
      </c>
      <c r="Q4">
        <v>10500000</v>
      </c>
      <c r="R4">
        <v>5350000</v>
      </c>
      <c r="S4">
        <v>936666.66666666698</v>
      </c>
      <c r="T4">
        <v>6833.333333333333</v>
      </c>
      <c r="U4">
        <v>45</v>
      </c>
      <c r="V4">
        <v>0.1</v>
      </c>
      <c r="W4">
        <v>0.1</v>
      </c>
      <c r="X4">
        <v>0.1</v>
      </c>
      <c r="Y4">
        <v>0.1</v>
      </c>
      <c r="Z4">
        <v>0.1</v>
      </c>
      <c r="AA4">
        <v>0.1</v>
      </c>
    </row>
    <row r="5" spans="1:27" x14ac:dyDescent="0.55000000000000004">
      <c r="A5" s="23" t="s">
        <v>34</v>
      </c>
      <c r="B5" s="10">
        <v>28499999.999999996</v>
      </c>
      <c r="C5" s="10">
        <v>10500000</v>
      </c>
      <c r="D5" s="10">
        <v>5350000</v>
      </c>
      <c r="E5" s="10">
        <v>936666.66666666698</v>
      </c>
      <c r="F5" s="10">
        <v>6833.333333333333</v>
      </c>
      <c r="G5" s="10">
        <v>45</v>
      </c>
      <c r="H5" s="10">
        <v>0.1</v>
      </c>
      <c r="I5" s="10">
        <v>0.1</v>
      </c>
      <c r="J5" s="10">
        <v>0.1</v>
      </c>
      <c r="K5" s="10">
        <v>0.1</v>
      </c>
      <c r="L5" s="10">
        <v>0.1</v>
      </c>
      <c r="M5" s="10">
        <v>0.1</v>
      </c>
    </row>
    <row r="6" spans="1:27" x14ac:dyDescent="0.55000000000000004">
      <c r="A6" s="50" t="s">
        <v>35</v>
      </c>
      <c r="B6" s="10">
        <v>97499999.999999985</v>
      </c>
      <c r="D6" s="10"/>
      <c r="E6" s="10">
        <v>8783333.3333333321</v>
      </c>
      <c r="F6" s="10">
        <v>5316666.666666666</v>
      </c>
      <c r="G6" s="10"/>
      <c r="H6" s="10"/>
      <c r="I6" s="10"/>
      <c r="J6" s="10"/>
      <c r="K6" s="10"/>
      <c r="L6" s="10"/>
      <c r="M6" s="10"/>
      <c r="P6" s="49" t="s">
        <v>36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x14ac:dyDescent="0.55000000000000004">
      <c r="P7" s="6">
        <v>0</v>
      </c>
      <c r="Q7" s="6">
        <v>1</v>
      </c>
      <c r="R7" s="6">
        <v>4</v>
      </c>
      <c r="S7" s="6">
        <v>7</v>
      </c>
      <c r="T7" s="6">
        <v>14</v>
      </c>
      <c r="U7" s="6">
        <v>21</v>
      </c>
      <c r="V7" s="6">
        <v>28</v>
      </c>
      <c r="W7" s="6">
        <v>35</v>
      </c>
      <c r="X7" s="6">
        <v>42</v>
      </c>
      <c r="Y7" s="6">
        <v>50</v>
      </c>
      <c r="Z7" s="6">
        <v>56</v>
      </c>
      <c r="AA7" s="6">
        <v>62</v>
      </c>
    </row>
    <row r="8" spans="1:27" x14ac:dyDescent="0.55000000000000004">
      <c r="O8" s="6" t="s">
        <v>37</v>
      </c>
      <c r="P8" s="30">
        <f>(P2/P2)</f>
        <v>1</v>
      </c>
      <c r="Q8" s="30">
        <f>(Q2/P2)</f>
        <v>0.55743879472692992</v>
      </c>
      <c r="R8" s="30">
        <f>(R2/P2)</f>
        <v>0.14463276836158193</v>
      </c>
      <c r="S8" s="30">
        <f>(S2/P2)</f>
        <v>0.13860640301318305</v>
      </c>
      <c r="T8" s="30">
        <f>(T2/P2)</f>
        <v>1.1619585687382259E-2</v>
      </c>
      <c r="U8" s="30">
        <f>(U2/P2)</f>
        <v>8.361581920903955E-4</v>
      </c>
      <c r="V8" s="40">
        <f>(V2/P2)</f>
        <v>5.4613935969868173E-5</v>
      </c>
      <c r="W8" s="40">
        <f>(W2/P2)</f>
        <v>1.1927181418706843E-6</v>
      </c>
      <c r="X8" s="40">
        <f>(X2/P2)</f>
        <v>1.1299435028248589E-8</v>
      </c>
      <c r="Y8">
        <v>0</v>
      </c>
      <c r="Z8">
        <v>0</v>
      </c>
      <c r="AA8">
        <v>0</v>
      </c>
    </row>
    <row r="9" spans="1:27" x14ac:dyDescent="0.55000000000000004">
      <c r="O9" s="17" t="s">
        <v>38</v>
      </c>
      <c r="P9" s="30">
        <f>(P3/P3)</f>
        <v>1</v>
      </c>
      <c r="Q9" s="30">
        <f>(Q3/P3)</f>
        <v>0.99567099567099571</v>
      </c>
      <c r="R9" s="30">
        <f>(R3/P3)</f>
        <v>0.92352092352092352</v>
      </c>
      <c r="S9" s="30">
        <f>(S3/P3)</f>
        <v>0.48051948051948057</v>
      </c>
      <c r="T9" s="30">
        <f>(T3/P3)</f>
        <v>9.6681096681096645E-2</v>
      </c>
      <c r="U9" s="30">
        <f>(U3/P3)</f>
        <v>2.1702741702741647E-2</v>
      </c>
      <c r="V9" s="40">
        <f>(V3/P3)</f>
        <v>4.2712842712842774E-3</v>
      </c>
      <c r="W9" s="40">
        <f>(W3/P3)</f>
        <v>6.969696969696971E-4</v>
      </c>
      <c r="X9" s="40">
        <f>(X3/P3)</f>
        <v>2.5974025974025979E-5</v>
      </c>
      <c r="Y9" s="10">
        <f>(Y3/P3)</f>
        <v>1.2121212121212126E-6</v>
      </c>
      <c r="Z9" s="10">
        <f>(Z3/P3)</f>
        <v>2.8860028860028865E-8</v>
      </c>
      <c r="AA9">
        <v>9.9999999999999995E-8</v>
      </c>
    </row>
    <row r="10" spans="1:27" x14ac:dyDescent="0.55000000000000004">
      <c r="O10" s="23" t="s">
        <v>39</v>
      </c>
      <c r="P10" s="30">
        <f>(P4/P4)</f>
        <v>1</v>
      </c>
      <c r="Q10" s="30">
        <f>(Q4/P4)</f>
        <v>0.36842105263157898</v>
      </c>
      <c r="R10" s="30">
        <f>(R4/P4)</f>
        <v>0.18771929824561406</v>
      </c>
      <c r="S10" s="30">
        <f>(S4/P4)</f>
        <v>3.286549707602341E-2</v>
      </c>
      <c r="T10" s="30">
        <f>(T4/P4)</f>
        <v>2.3976608187134505E-4</v>
      </c>
      <c r="U10" s="40">
        <f>(U4/P4)</f>
        <v>1.5789473684210528E-6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2" spans="1:27" x14ac:dyDescent="0.55000000000000004">
      <c r="O12" s="1" t="s">
        <v>28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55000000000000004">
      <c r="O13" s="6" t="s">
        <v>4</v>
      </c>
      <c r="P13" s="7">
        <v>0</v>
      </c>
      <c r="Q13" s="7">
        <v>1</v>
      </c>
      <c r="R13" s="7">
        <v>4</v>
      </c>
      <c r="S13" s="7">
        <v>7</v>
      </c>
      <c r="T13" s="7">
        <v>14</v>
      </c>
      <c r="U13" s="7">
        <v>21</v>
      </c>
      <c r="V13" s="7">
        <v>28</v>
      </c>
      <c r="W13" s="7">
        <v>35</v>
      </c>
      <c r="X13" s="7">
        <v>42</v>
      </c>
      <c r="Y13" s="7">
        <v>49</v>
      </c>
      <c r="Z13" s="7">
        <v>56</v>
      </c>
      <c r="AA13" s="7">
        <v>63</v>
      </c>
    </row>
    <row r="14" spans="1:27" x14ac:dyDescent="0.55000000000000004">
      <c r="O14" s="6" t="s">
        <v>40</v>
      </c>
      <c r="P14">
        <v>0</v>
      </c>
      <c r="Q14">
        <v>0.10299441743032227</v>
      </c>
      <c r="R14">
        <v>2.5146003485048501E-2</v>
      </c>
      <c r="S14">
        <v>7.8352708334142127E-3</v>
      </c>
      <c r="T14">
        <v>5.6095559354450049E-3</v>
      </c>
      <c r="U14">
        <v>6.1737221892587519E-4</v>
      </c>
      <c r="V14">
        <v>6.5237318552500078E-5</v>
      </c>
      <c r="W14">
        <v>1.2539224328586428E-6</v>
      </c>
      <c r="X14">
        <v>0</v>
      </c>
      <c r="Y14">
        <v>0</v>
      </c>
      <c r="Z14">
        <v>0</v>
      </c>
      <c r="AA14">
        <v>0</v>
      </c>
    </row>
    <row r="15" spans="1:27" x14ac:dyDescent="0.55000000000000004">
      <c r="O15" s="51" t="s">
        <v>41</v>
      </c>
      <c r="P15">
        <v>0</v>
      </c>
      <c r="Q15">
        <v>3.12168941598614E-2</v>
      </c>
      <c r="R15">
        <v>9.1764000551715158E-2</v>
      </c>
      <c r="S15">
        <v>4.3290043290043489E-3</v>
      </c>
      <c r="T15">
        <v>2.5128120693841557E-2</v>
      </c>
      <c r="U15">
        <v>4.825496936898625E-3</v>
      </c>
      <c r="V15">
        <v>3.0889116872298695E-3</v>
      </c>
      <c r="W15">
        <v>3.0735930735930738E-4</v>
      </c>
      <c r="X15">
        <v>3.0438780660167873E-5</v>
      </c>
      <c r="Y15">
        <v>7.0515392339801546E-7</v>
      </c>
      <c r="Z15">
        <v>2.8860028860028865E-8</v>
      </c>
      <c r="AA15">
        <v>0</v>
      </c>
    </row>
    <row r="16" spans="1:27" x14ac:dyDescent="0.55000000000000004">
      <c r="O16" s="52" t="s">
        <v>34</v>
      </c>
      <c r="P16">
        <v>0</v>
      </c>
      <c r="Q16">
        <v>2.4872713822382143E-2</v>
      </c>
      <c r="R16">
        <v>1.831632720861499E-2</v>
      </c>
      <c r="S16">
        <v>2.6856052639076121E-3</v>
      </c>
      <c r="T16">
        <v>1.1179078056379371E-4</v>
      </c>
      <c r="U16">
        <v>8.4340380712607947E-7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8" spans="15:27" x14ac:dyDescent="0.55000000000000004">
      <c r="P18" s="6">
        <v>0</v>
      </c>
      <c r="Q18" s="6">
        <v>1</v>
      </c>
      <c r="R18" s="6">
        <v>4</v>
      </c>
      <c r="S18" s="6">
        <v>7</v>
      </c>
      <c r="T18" s="6">
        <v>14</v>
      </c>
      <c r="U18" s="6">
        <v>21</v>
      </c>
      <c r="V18" s="6">
        <v>28</v>
      </c>
      <c r="W18" s="6">
        <v>35</v>
      </c>
      <c r="X18" s="6">
        <v>42</v>
      </c>
      <c r="Y18" s="6">
        <v>50</v>
      </c>
      <c r="Z18" s="6">
        <v>56</v>
      </c>
      <c r="AA18" s="6">
        <v>62</v>
      </c>
    </row>
    <row r="19" spans="15:27" x14ac:dyDescent="0.55000000000000004">
      <c r="O19" s="53" t="s">
        <v>42</v>
      </c>
      <c r="P19" s="30">
        <f>AVERAGE(P8:P10)</f>
        <v>1</v>
      </c>
      <c r="Q19" s="30">
        <f>AVERAGE(Q8:Q10)</f>
        <v>0.64051028100983487</v>
      </c>
      <c r="R19" s="30">
        <f>AVERAGE(R8:R10)</f>
        <v>0.41862433004270655</v>
      </c>
      <c r="S19" s="30">
        <f>AVERAGE(S8:S10)</f>
        <v>0.21733046020289568</v>
      </c>
      <c r="T19" s="30">
        <f>AVERAGE(T8:T10)</f>
        <v>3.6180149483450087E-2</v>
      </c>
      <c r="U19" s="30"/>
      <c r="V19" s="30"/>
      <c r="W19" s="30"/>
      <c r="X19" s="30"/>
      <c r="Y19" s="30"/>
      <c r="Z19" s="30"/>
    </row>
    <row r="20" spans="15:27" x14ac:dyDescent="0.55000000000000004">
      <c r="O20" t="s">
        <v>43</v>
      </c>
      <c r="P20">
        <f>STDEV(P8:P10)</f>
        <v>0</v>
      </c>
      <c r="Q20">
        <f>STDEV(Q8:Q10)</f>
        <v>0.3217705341321298</v>
      </c>
      <c r="R20">
        <f>STDEV(R8:R10)</f>
        <v>0.43778366785867284</v>
      </c>
      <c r="S20">
        <f>STDEV(S8:S10)</f>
        <v>0.23397997800774667</v>
      </c>
      <c r="T20">
        <f>STDEV(T8:T10)</f>
        <v>5.2703401526114087E-2</v>
      </c>
    </row>
    <row r="38" spans="25:25" x14ac:dyDescent="0.55000000000000004">
      <c r="Y38" t="s">
        <v>44</v>
      </c>
    </row>
  </sheetData>
  <mergeCells count="5">
    <mergeCell ref="B1:J1"/>
    <mergeCell ref="K1:M1"/>
    <mergeCell ref="P1:AA1"/>
    <mergeCell ref="P6:AA6"/>
    <mergeCell ref="O12:AA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2C35-AB5A-4920-854A-CA3FFC375C87}">
  <dimension ref="A1:J4"/>
  <sheetViews>
    <sheetView workbookViewId="0">
      <selection sqref="A1:XFD1048576"/>
    </sheetView>
  </sheetViews>
  <sheetFormatPr defaultRowHeight="14.4" x14ac:dyDescent="0.55000000000000004"/>
  <cols>
    <col min="1" max="1" width="14.68359375" bestFit="1" customWidth="1"/>
    <col min="2" max="4" width="10.15625" bestFit="1" customWidth="1"/>
    <col min="5" max="5" width="11.15625" bestFit="1" customWidth="1"/>
    <col min="6" max="7" width="10.15625" bestFit="1" customWidth="1"/>
    <col min="8" max="8" width="9.15625" bestFit="1" customWidth="1"/>
  </cols>
  <sheetData>
    <row r="1" spans="1:10" x14ac:dyDescent="0.55000000000000004">
      <c r="B1" s="49" t="s">
        <v>31</v>
      </c>
      <c r="C1" s="49"/>
      <c r="D1" s="49"/>
      <c r="E1" s="49"/>
      <c r="F1" s="49"/>
      <c r="G1" s="49"/>
      <c r="H1" s="49"/>
      <c r="I1" s="49"/>
      <c r="J1" s="49"/>
    </row>
    <row r="2" spans="1:10" x14ac:dyDescent="0.55000000000000004">
      <c r="A2" s="6" t="s">
        <v>4</v>
      </c>
      <c r="B2" s="6">
        <v>0</v>
      </c>
      <c r="C2" s="6">
        <v>1</v>
      </c>
      <c r="D2" s="6">
        <v>4</v>
      </c>
      <c r="E2" s="6">
        <v>7</v>
      </c>
      <c r="F2" s="6">
        <v>14</v>
      </c>
      <c r="G2" s="6">
        <v>21</v>
      </c>
      <c r="H2" s="6">
        <v>28</v>
      </c>
      <c r="I2" s="6">
        <v>35</v>
      </c>
      <c r="J2" s="6">
        <v>42</v>
      </c>
    </row>
    <row r="3" spans="1:10" x14ac:dyDescent="0.55000000000000004">
      <c r="A3" s="6" t="s">
        <v>45</v>
      </c>
      <c r="B3" s="39">
        <v>8850000</v>
      </c>
      <c r="C3" s="54">
        <v>1991666.66666667</v>
      </c>
      <c r="D3" s="54">
        <v>313333.33333333302</v>
      </c>
      <c r="E3" s="54">
        <v>1016.6666666666666</v>
      </c>
      <c r="F3" s="54">
        <v>466.66666666666669</v>
      </c>
      <c r="G3" s="54">
        <v>0.1</v>
      </c>
      <c r="H3" s="54">
        <v>0.1</v>
      </c>
      <c r="I3" s="54">
        <v>0.1</v>
      </c>
      <c r="J3" s="54">
        <v>0.1</v>
      </c>
    </row>
    <row r="4" spans="1:10" x14ac:dyDescent="0.55000000000000004">
      <c r="A4" s="17" t="s">
        <v>46</v>
      </c>
      <c r="B4" s="29">
        <v>57749999.999999993</v>
      </c>
      <c r="C4" s="29">
        <v>46666666.666666657</v>
      </c>
      <c r="D4" s="15">
        <v>27333333.333333299</v>
      </c>
      <c r="E4" s="54">
        <v>1085000</v>
      </c>
      <c r="F4" s="54">
        <v>92.222222222222229</v>
      </c>
      <c r="G4" s="54">
        <v>2.2222222222222223</v>
      </c>
      <c r="H4" s="54">
        <v>0.1</v>
      </c>
      <c r="I4" s="54">
        <v>0.1</v>
      </c>
      <c r="J4" s="54"/>
    </row>
  </sheetData>
  <mergeCells count="1">
    <mergeCell ref="B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6254-FAC2-470D-9CD0-8EFE7C7EF290}">
  <dimension ref="A1:J4"/>
  <sheetViews>
    <sheetView tabSelected="1" workbookViewId="0">
      <selection sqref="A1:XFD1048576"/>
    </sheetView>
  </sheetViews>
  <sheetFormatPr defaultRowHeight="14.4" x14ac:dyDescent="0.55000000000000004"/>
  <cols>
    <col min="1" max="1" width="14.68359375" bestFit="1" customWidth="1"/>
    <col min="2" max="4" width="10.15625" bestFit="1" customWidth="1"/>
    <col min="5" max="5" width="11.15625" bestFit="1" customWidth="1"/>
    <col min="6" max="7" width="10.15625" bestFit="1" customWidth="1"/>
    <col min="8" max="8" width="9.15625" bestFit="1" customWidth="1"/>
  </cols>
  <sheetData>
    <row r="1" spans="1:10" x14ac:dyDescent="0.55000000000000004">
      <c r="B1" s="55" t="s">
        <v>31</v>
      </c>
      <c r="C1" s="55"/>
      <c r="D1" s="55"/>
      <c r="E1" s="55"/>
      <c r="F1" s="55"/>
      <c r="G1" s="55"/>
      <c r="H1" s="55"/>
      <c r="I1" s="55"/>
      <c r="J1" s="55"/>
    </row>
    <row r="2" spans="1:10" x14ac:dyDescent="0.55000000000000004">
      <c r="A2" s="6" t="s">
        <v>4</v>
      </c>
      <c r="B2" s="6">
        <v>0</v>
      </c>
      <c r="C2" s="6">
        <v>1</v>
      </c>
      <c r="D2" s="6">
        <v>4</v>
      </c>
      <c r="E2" s="6">
        <v>7</v>
      </c>
      <c r="F2" s="6">
        <v>14</v>
      </c>
      <c r="G2" s="6">
        <v>21</v>
      </c>
      <c r="H2" s="6">
        <v>28</v>
      </c>
      <c r="I2" s="6">
        <v>35</v>
      </c>
      <c r="J2" s="6">
        <v>42</v>
      </c>
    </row>
    <row r="3" spans="1:10" x14ac:dyDescent="0.55000000000000004">
      <c r="A3" s="6" t="s">
        <v>47</v>
      </c>
      <c r="B3" s="39">
        <v>8850000</v>
      </c>
      <c r="C3" s="54">
        <v>1520000</v>
      </c>
      <c r="D3" s="54">
        <v>11700</v>
      </c>
      <c r="E3" s="54">
        <v>162.7777777777778</v>
      </c>
      <c r="F3" s="54">
        <v>0.1</v>
      </c>
      <c r="G3" s="54">
        <v>0.1</v>
      </c>
      <c r="H3" s="54">
        <v>0.1</v>
      </c>
      <c r="I3" s="54">
        <v>0.1</v>
      </c>
      <c r="J3" s="54">
        <v>0.1</v>
      </c>
    </row>
    <row r="4" spans="1:10" x14ac:dyDescent="0.55000000000000004">
      <c r="A4" s="17" t="s">
        <v>48</v>
      </c>
      <c r="B4" s="29">
        <v>57749999.999999993</v>
      </c>
      <c r="C4" s="29">
        <v>21999999.999999996</v>
      </c>
      <c r="D4" s="15">
        <v>905000</v>
      </c>
      <c r="E4" s="54">
        <v>0.1</v>
      </c>
      <c r="F4" s="54">
        <v>0.1</v>
      </c>
      <c r="G4" s="54">
        <v>0.1</v>
      </c>
      <c r="H4" s="54">
        <v>0.1</v>
      </c>
      <c r="I4" s="54">
        <v>0.1</v>
      </c>
      <c r="J4" s="5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4C</vt:lpstr>
      <vt:lpstr>16C</vt:lpstr>
      <vt:lpstr>25C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Aisling Macaraeg</cp:lastModifiedBy>
  <dcterms:created xsi:type="dcterms:W3CDTF">2022-12-05T16:43:46Z</dcterms:created>
  <dcterms:modified xsi:type="dcterms:W3CDTF">2022-12-05T16:46:08Z</dcterms:modified>
</cp:coreProperties>
</file>