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EBCF3519-12D8-4C7C-B2ED-84F23E32EF9E}" xr6:coauthVersionLast="47" xr6:coauthVersionMax="47" xr10:uidLastSave="{00000000-0000-0000-0000-000000000000}"/>
  <bookViews>
    <workbookView xWindow="-108" yWindow="-108" windowWidth="23256" windowHeight="12576" xr2:uid="{FE33040B-FB12-0C43-8D88-4A80D4F89D52}"/>
  </bookViews>
  <sheets>
    <sheet name="pFs" sheetId="1" r:id="rId1"/>
    <sheet name="Generation Time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F48" i="1"/>
  <c r="F47" i="1"/>
  <c r="D47" i="1"/>
  <c r="B47" i="1"/>
  <c r="C47" i="1"/>
  <c r="C48" i="1"/>
  <c r="B48" i="1"/>
  <c r="C26" i="1"/>
  <c r="C27" i="1"/>
  <c r="C54" i="1"/>
  <c r="B55" i="1"/>
  <c r="B54" i="1"/>
  <c r="E26" i="1"/>
  <c r="D24" i="1"/>
  <c r="C24" i="1"/>
  <c r="B24" i="1"/>
  <c r="O11" i="1"/>
  <c r="P11" i="1"/>
  <c r="Q11" i="1"/>
  <c r="R11" i="1"/>
  <c r="N11" i="1"/>
  <c r="O10" i="1"/>
  <c r="P10" i="1"/>
  <c r="Q10" i="1"/>
  <c r="R10" i="1"/>
  <c r="N10" i="1"/>
  <c r="N3" i="1"/>
  <c r="O3" i="1"/>
  <c r="P3" i="1"/>
  <c r="Q3" i="1"/>
  <c r="R3" i="1"/>
  <c r="Q2" i="1"/>
  <c r="O2" i="1"/>
  <c r="P2" i="1"/>
  <c r="R2" i="1"/>
  <c r="D25" i="1"/>
  <c r="D26" i="1"/>
  <c r="E27" i="1"/>
  <c r="F55" i="1"/>
  <c r="E24" i="1"/>
  <c r="E25" i="1"/>
  <c r="F54" i="1"/>
  <c r="B25" i="1"/>
  <c r="B26" i="1"/>
  <c r="C25" i="1"/>
  <c r="B27" i="1"/>
  <c r="D27" i="1"/>
  <c r="C55" i="1"/>
  <c r="D48" i="1"/>
  <c r="N2" i="1"/>
</calcChain>
</file>

<file path=xl/sharedStrings.xml><?xml version="1.0" encoding="utf-8"?>
<sst xmlns="http://schemas.openxmlformats.org/spreadsheetml/2006/main" count="37" uniqueCount="20">
  <si>
    <t>Tube</t>
  </si>
  <si>
    <t>Sample</t>
  </si>
  <si>
    <t>Averages</t>
  </si>
  <si>
    <t>Generation Times</t>
  </si>
  <si>
    <t>St Dev</t>
  </si>
  <si>
    <t xml:space="preserve"> </t>
  </si>
  <si>
    <t>0 hrs</t>
  </si>
  <si>
    <t>16 hrs</t>
  </si>
  <si>
    <t>17 hrs</t>
  </si>
  <si>
    <t>18 hrs</t>
  </si>
  <si>
    <t>19 hrs</t>
  </si>
  <si>
    <t>16-17</t>
  </si>
  <si>
    <t>17-18</t>
  </si>
  <si>
    <t>18-19</t>
  </si>
  <si>
    <t>avg</t>
  </si>
  <si>
    <t>stdev</t>
  </si>
  <si>
    <t>16-19</t>
  </si>
  <si>
    <t xml:space="preserve">LVS </t>
  </si>
  <si>
    <t>D2/D3</t>
  </si>
  <si>
    <t>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</si>
</sst>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" fontId="0" fillId="0" borderId="0" xfId="0" applyNumberFormat="1" applyFill="1"/>
    <xf numFmtId="165" fontId="0" fillId="0" borderId="0" xfId="0" applyNumberFormat="1"/>
    <xf numFmtId="0" fontId="0" fillId="0" borderId="0" xfId="0" quotePrefix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pFs!$N$2:$S$2</c:f>
              <c:numCache>
                <c:formatCode>0.000</c:formatCode>
                <c:ptCount val="6"/>
                <c:pt idx="0">
                  <c:v>2E-3</c:v>
                </c:pt>
                <c:pt idx="1">
                  <c:v>0.19700000000000001</c:v>
                </c:pt>
                <c:pt idx="2">
                  <c:v>0.22800000000000001</c:v>
                </c:pt>
                <c:pt idx="3">
                  <c:v>0.26600000000000001</c:v>
                </c:pt>
                <c:pt idx="4">
                  <c:v>0.3155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D2/D3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pFs!$N$3:$S$3</c:f>
              <c:numCache>
                <c:formatCode>0.000</c:formatCode>
                <c:ptCount val="6"/>
                <c:pt idx="0">
                  <c:v>2E-3</c:v>
                </c:pt>
                <c:pt idx="1">
                  <c:v>1.7500000000000002E-2</c:v>
                </c:pt>
                <c:pt idx="2">
                  <c:v>1.7500000000000002E-2</c:v>
                </c:pt>
                <c:pt idx="3">
                  <c:v>1.7000000000000001E-2</c:v>
                </c:pt>
                <c:pt idx="4">
                  <c:v>1.8500000000000003E-2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pFs!$N$4:$S$4</c:f>
              <c:numCache>
                <c:formatCode>0.000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pFs!$N$5:$S$5</c:f>
              <c:numCache>
                <c:formatCode>0.000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4A-4620-B1EA-7C2F8301CF0F}"/>
            </c:ext>
          </c:extLst>
        </c:ser>
        <c:ser>
          <c:idx val="4"/>
          <c:order val="4"/>
          <c:tx>
            <c:strRef>
              <c:f>pFs!$M$6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pFs!$N$6:$S$6</c:f>
              <c:numCache>
                <c:formatCode>0.000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E1-4CD0-89B3-594588B5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 val="autoZero"/>
        <c:crossBetween val="midCat"/>
        <c:majorUnit val="1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16-17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2"/>
                <c:pt idx="0">
                  <c:v>LVS </c:v>
                </c:pt>
                <c:pt idx="1">
                  <c:v>D2/D3</c:v>
                </c:pt>
              </c:strCache>
            </c:strRef>
          </c:cat>
          <c:val>
            <c:numRef>
              <c:f>pFs!$B$47:$B$51</c:f>
              <c:numCache>
                <c:formatCode>General</c:formatCode>
                <c:ptCount val="5"/>
                <c:pt idx="0">
                  <c:v>287.31936672060453</c:v>
                </c:pt>
                <c:pt idx="1">
                  <c:v>-125.63078560875232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B-4C4C-B6EB-4A51E27CA41E}"/>
            </c:ext>
          </c:extLst>
        </c:ser>
        <c:ser>
          <c:idx val="1"/>
          <c:order val="1"/>
          <c:tx>
            <c:strRef>
              <c:f>pFs!$C$46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2"/>
                <c:pt idx="0">
                  <c:v>LVS </c:v>
                </c:pt>
                <c:pt idx="1">
                  <c:v>D2/D3</c:v>
                </c:pt>
              </c:strCache>
            </c:strRef>
          </c:cat>
          <c:val>
            <c:numRef>
              <c:f>pFs!$C$47:$C$51</c:f>
              <c:numCache>
                <c:formatCode>General</c:formatCode>
                <c:ptCount val="5"/>
                <c:pt idx="0">
                  <c:v>271.58588800421137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B-4C4C-B6EB-4A51E27CA41E}"/>
            </c:ext>
          </c:extLst>
        </c:ser>
        <c:ser>
          <c:idx val="2"/>
          <c:order val="2"/>
          <c:tx>
            <c:strRef>
              <c:f>pFs!$D$46</c:f>
              <c:strCache>
                <c:ptCount val="1"/>
                <c:pt idx="0">
                  <c:v>18-19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2"/>
                <c:pt idx="0">
                  <c:v>LVS </c:v>
                </c:pt>
                <c:pt idx="1">
                  <c:v>D2/D3</c:v>
                </c:pt>
              </c:strCache>
            </c:strRef>
          </c:cat>
          <c:val>
            <c:numRef>
              <c:f>pFs!$D$47:$D$51</c:f>
              <c:numCache>
                <c:formatCode>General</c:formatCode>
                <c:ptCount val="5"/>
                <c:pt idx="0">
                  <c:v>246.14052232068684</c:v>
                </c:pt>
                <c:pt idx="1">
                  <c:v>648.6852002657804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1-A046-A04D-52AE7619ED93}"/>
            </c:ext>
          </c:extLst>
        </c:ser>
        <c:ser>
          <c:idx val="3"/>
          <c:order val="3"/>
          <c:tx>
            <c:strRef>
              <c:f>pFs!$E$46</c:f>
              <c:strCache>
                <c:ptCount val="1"/>
                <c:pt idx="0">
                  <c:v>16-19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pFs!$E$47:$E$50</c:f>
              <c:numCache>
                <c:formatCode>General</c:formatCode>
                <c:ptCount val="4"/>
                <c:pt idx="0" formatCode="0.0">
                  <c:v>266.98818192606319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53-49E8-B65C-0F7251D7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086863"/>
        <c:axId val="693083951"/>
      </c:barChart>
      <c:catAx>
        <c:axId val="69308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83951"/>
        <c:crosses val="autoZero"/>
        <c:auto val="1"/>
        <c:lblAlgn val="ctr"/>
        <c:lblOffset val="100"/>
        <c:noMultiLvlLbl val="0"/>
      </c:catAx>
      <c:valAx>
        <c:axId val="69308395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8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pFs!$B$53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16.63879783182345</c:v>
                  </c:pt>
                  <c:pt idx="1">
                    <c:v>0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16.63879783182345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2"/>
                <c:pt idx="0">
                  <c:v>LVS </c:v>
                </c:pt>
                <c:pt idx="1">
                  <c:v>D2/D3</c:v>
                </c:pt>
              </c:strCache>
            </c:strRef>
          </c:cat>
          <c:val>
            <c:numRef>
              <c:f>pFs!$B$54:$B$55</c:f>
              <c:numCache>
                <c:formatCode>General</c:formatCode>
                <c:ptCount val="2"/>
                <c:pt idx="0">
                  <c:v>303.52792343751202</c:v>
                </c:pt>
                <c:pt idx="1">
                  <c:v>533.49396296847135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9-46B0-B2B0-23BD5ABE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137167"/>
        <c:axId val="1387134255"/>
      </c:barChart>
      <c:catAx>
        <c:axId val="138713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4255"/>
        <c:crosses val="autoZero"/>
        <c:auto val="1"/>
        <c:lblAlgn val="ctr"/>
        <c:lblOffset val="100"/>
        <c:noMultiLvlLbl val="0"/>
      </c:catAx>
      <c:valAx>
        <c:axId val="138713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pFs!$O$1:$S$1</c:f>
              <c:numCache>
                <c:formatCode>0</c:formatCode>
                <c:ptCount val="5"/>
                <c:pt idx="0">
                  <c:v>16</c:v>
                </c:pt>
                <c:pt idx="1">
                  <c:v>17</c:v>
                </c:pt>
                <c:pt idx="2" formatCode="0.0">
                  <c:v>18</c:v>
                </c:pt>
                <c:pt idx="3" formatCode="0.0">
                  <c:v>19</c:v>
                </c:pt>
              </c:numCache>
            </c:numRef>
          </c:xVal>
          <c:yVal>
            <c:numRef>
              <c:f>pFs!$O$2:$S$2</c:f>
              <c:numCache>
                <c:formatCode>0.000</c:formatCode>
                <c:ptCount val="5"/>
                <c:pt idx="0">
                  <c:v>0.19700000000000001</c:v>
                </c:pt>
                <c:pt idx="1">
                  <c:v>0.22800000000000001</c:v>
                </c:pt>
                <c:pt idx="2">
                  <c:v>0.26600000000000001</c:v>
                </c:pt>
                <c:pt idx="3">
                  <c:v>0.3155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0D-D447-99BD-58DD5D8F663A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D2/D3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pFs!$O$1:$S$1</c:f>
              <c:numCache>
                <c:formatCode>0</c:formatCode>
                <c:ptCount val="5"/>
                <c:pt idx="0">
                  <c:v>16</c:v>
                </c:pt>
                <c:pt idx="1">
                  <c:v>17</c:v>
                </c:pt>
                <c:pt idx="2" formatCode="0.0">
                  <c:v>18</c:v>
                </c:pt>
                <c:pt idx="3" formatCode="0.0">
                  <c:v>19</c:v>
                </c:pt>
              </c:numCache>
            </c:numRef>
          </c:xVal>
          <c:yVal>
            <c:numRef>
              <c:f>pFs!$O$3:$S$3</c:f>
              <c:numCache>
                <c:formatCode>0.000</c:formatCode>
                <c:ptCount val="5"/>
                <c:pt idx="0">
                  <c:v>1.7500000000000002E-2</c:v>
                </c:pt>
                <c:pt idx="1">
                  <c:v>1.7500000000000002E-2</c:v>
                </c:pt>
                <c:pt idx="2">
                  <c:v>1.7000000000000001E-2</c:v>
                </c:pt>
                <c:pt idx="3">
                  <c:v>1.8500000000000003E-2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0D-D447-99BD-58DD5D8F663A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pFs!$O$1:$S$1</c:f>
              <c:numCache>
                <c:formatCode>0</c:formatCode>
                <c:ptCount val="5"/>
                <c:pt idx="0">
                  <c:v>16</c:v>
                </c:pt>
                <c:pt idx="1">
                  <c:v>17</c:v>
                </c:pt>
                <c:pt idx="2" formatCode="0.0">
                  <c:v>18</c:v>
                </c:pt>
                <c:pt idx="3" formatCode="0.0">
                  <c:v>19</c:v>
                </c:pt>
              </c:numCache>
            </c:numRef>
          </c:xVal>
          <c:yVal>
            <c:numRef>
              <c:f>pFs!$O$4:$S$4</c:f>
              <c:numCache>
                <c:formatCode>0.000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0D-D447-99BD-58DD5D8F663A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pFs!$O$1:$S$1</c:f>
              <c:numCache>
                <c:formatCode>0</c:formatCode>
                <c:ptCount val="5"/>
                <c:pt idx="0">
                  <c:v>16</c:v>
                </c:pt>
                <c:pt idx="1">
                  <c:v>17</c:v>
                </c:pt>
                <c:pt idx="2" formatCode="0.0">
                  <c:v>18</c:v>
                </c:pt>
                <c:pt idx="3" formatCode="0.0">
                  <c:v>19</c:v>
                </c:pt>
              </c:numCache>
            </c:numRef>
          </c:xVal>
          <c:yVal>
            <c:numRef>
              <c:f>pFs!$O$5:$S$5</c:f>
              <c:numCache>
                <c:formatCode>0.000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0D-D447-99BD-58DD5D8F663A}"/>
            </c:ext>
          </c:extLst>
        </c:ser>
        <c:ser>
          <c:idx val="4"/>
          <c:order val="4"/>
          <c:tx>
            <c:strRef>
              <c:f>pFs!$M$6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pFs!$O$1:$S$1</c:f>
              <c:numCache>
                <c:formatCode>0</c:formatCode>
                <c:ptCount val="5"/>
                <c:pt idx="0">
                  <c:v>16</c:v>
                </c:pt>
                <c:pt idx="1">
                  <c:v>17</c:v>
                </c:pt>
                <c:pt idx="2" formatCode="0.0">
                  <c:v>18</c:v>
                </c:pt>
                <c:pt idx="3" formatCode="0.0">
                  <c:v>19</c:v>
                </c:pt>
              </c:numCache>
            </c:numRef>
          </c:xVal>
          <c:yVal>
            <c:numRef>
              <c:f>pFs!$O$6:$S$6</c:f>
              <c:numCache>
                <c:formatCode>0.000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0D-D447-99BD-58DD5D8F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 val="autoZero"/>
        <c:crossBetween val="midCat"/>
        <c:majorUnit val="1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pFs!$E$53</c:f>
              <c:strCache>
                <c:ptCount val="1"/>
                <c:pt idx="0">
                  <c:v>16-19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pFs!$F$54:$F$57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pFs!$F$54:$F$57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2"/>
                <c:pt idx="0">
                  <c:v>LVS </c:v>
                </c:pt>
                <c:pt idx="1">
                  <c:v>D2/D3</c:v>
                </c:pt>
              </c:strCache>
            </c:strRef>
          </c:cat>
          <c:val>
            <c:numRef>
              <c:f>pFs!$E$54:$E$57</c:f>
              <c:numCache>
                <c:formatCode>General</c:formatCode>
                <c:ptCount val="4"/>
                <c:pt idx="0">
                  <c:v>358.65798402101785</c:v>
                </c:pt>
                <c:pt idx="1">
                  <c:v>354.14624966287801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0B4A-9543-32B72B23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137167"/>
        <c:axId val="1387134255"/>
      </c:barChart>
      <c:catAx>
        <c:axId val="138713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4255"/>
        <c:crosses val="autoZero"/>
        <c:auto val="1"/>
        <c:lblAlgn val="ctr"/>
        <c:lblOffset val="100"/>
        <c:noMultiLvlLbl val="0"/>
      </c:catAx>
      <c:valAx>
        <c:axId val="138713425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706967</xdr:colOff>
      <xdr:row>19</xdr:row>
      <xdr:rowOff>172508</xdr:rowOff>
    </xdr:from>
    <xdr:to>
      <xdr:col>20</xdr:col>
      <xdr:colOff>376768</xdr:colOff>
      <xdr:row>43</xdr:row>
      <xdr:rowOff>1058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415396</xdr:colOff>
      <xdr:row>49</xdr:row>
      <xdr:rowOff>95779</xdr:rowOff>
    </xdr:from>
    <xdr:to>
      <xdr:col>13</xdr:col>
      <xdr:colOff>508000</xdr:colOff>
      <xdr:row>63</xdr:row>
      <xdr:rowOff>97896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0409CC-3091-4239-A817-F28999DE6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31721</xdr:colOff>
      <xdr:row>57</xdr:row>
      <xdr:rowOff>171279</xdr:rowOff>
    </xdr:from>
    <xdr:to>
      <xdr:col>6</xdr:col>
      <xdr:colOff>527021</xdr:colOff>
      <xdr:row>71</xdr:row>
      <xdr:rowOff>140799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B715ED-AAB1-45FA-B031-36BD88BB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46</xdr:row>
      <xdr:rowOff>0</xdr:rowOff>
    </xdr:from>
    <xdr:to>
      <xdr:col>22</xdr:col>
      <xdr:colOff>230718</xdr:colOff>
      <xdr:row>69</xdr:row>
      <xdr:rowOff>29633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DB1CFB-BA42-9F41-9AF9-B7FD102F5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66</xdr:row>
      <xdr:rowOff>0</xdr:rowOff>
    </xdr:from>
    <xdr:to>
      <xdr:col>12</xdr:col>
      <xdr:colOff>1310217</xdr:colOff>
      <xdr:row>79</xdr:row>
      <xdr:rowOff>170604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AFD802-425F-1E4A-A060-E8FEA2C8C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58"/>
  <sheetViews>
    <sheetView tabSelected="1" zoomScale="66" zoomScaleNormal="85" workbookViewId="0">
      <selection activeCell="Q72" sqref="Q72"/>
    </sheetView>
  </sheetViews>
  <sheetFormatPr defaultColWidth="10.69921875" defaultRowHeight="15.6" x14ac:dyDescent="0.3"/>
  <cols>
    <col min="1" max="1" width="23.5" customWidth="1"/>
    <col min="13" max="13" width="18" customWidth="1"/>
  </cols>
  <sheetData>
    <row r="1" spans="1:20" x14ac:dyDescent="0.3">
      <c r="A1" t="s">
        <v>1</v>
      </c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L1" t="s">
        <v>2</v>
      </c>
      <c r="M1" t="s">
        <v>1</v>
      </c>
      <c r="N1" s="3">
        <v>0</v>
      </c>
      <c r="O1" s="3">
        <v>16</v>
      </c>
      <c r="P1" s="3">
        <v>17</v>
      </c>
      <c r="Q1" s="6">
        <v>18</v>
      </c>
      <c r="R1" s="6">
        <v>19</v>
      </c>
      <c r="S1" s="3"/>
      <c r="T1" s="3"/>
    </row>
    <row r="2" spans="1:20" x14ac:dyDescent="0.3">
      <c r="A2" t="s">
        <v>17</v>
      </c>
      <c r="B2">
        <v>1</v>
      </c>
      <c r="C2">
        <v>2E-3</v>
      </c>
      <c r="D2">
        <v>0.19400000000000001</v>
      </c>
      <c r="E2">
        <v>0.223</v>
      </c>
      <c r="F2">
        <v>0.26100000000000001</v>
      </c>
      <c r="G2">
        <v>0.307</v>
      </c>
      <c r="M2" t="s">
        <v>17</v>
      </c>
      <c r="N2" s="2">
        <f>AVERAGE(C2:C4)</f>
        <v>2E-3</v>
      </c>
      <c r="O2" s="2">
        <f t="shared" ref="O2:Q2" si="0">AVERAGE(D2:D3)</f>
        <v>0.19700000000000001</v>
      </c>
      <c r="P2" s="2">
        <f t="shared" si="0"/>
        <v>0.22800000000000001</v>
      </c>
      <c r="Q2" s="2">
        <f>AVERAGE(F2:F3)</f>
        <v>0.26600000000000001</v>
      </c>
      <c r="R2" s="2">
        <f>AVERAGE(G2:G3)</f>
        <v>0.3155</v>
      </c>
      <c r="S2" s="2"/>
      <c r="T2" s="2"/>
    </row>
    <row r="3" spans="1:20" x14ac:dyDescent="0.3">
      <c r="B3">
        <v>2</v>
      </c>
      <c r="C3">
        <v>2E-3</v>
      </c>
      <c r="D3">
        <v>0.2</v>
      </c>
      <c r="E3">
        <v>0.23300000000000001</v>
      </c>
      <c r="F3">
        <v>0.27100000000000002</v>
      </c>
      <c r="G3">
        <v>0.32400000000000001</v>
      </c>
      <c r="M3" t="s">
        <v>18</v>
      </c>
      <c r="N3" s="2">
        <f>AVERAGE(C4:C5)</f>
        <v>2E-3</v>
      </c>
      <c r="O3" s="2">
        <f t="shared" ref="N3:Q3" si="1">AVERAGE(D4:D5)</f>
        <v>1.7500000000000002E-2</v>
      </c>
      <c r="P3" s="2">
        <f t="shared" si="1"/>
        <v>1.7500000000000002E-2</v>
      </c>
      <c r="Q3" s="2">
        <f t="shared" si="1"/>
        <v>1.7000000000000001E-2</v>
      </c>
      <c r="R3" s="2">
        <f>AVERAGE(G4:G5)</f>
        <v>1.8500000000000003E-2</v>
      </c>
      <c r="S3" s="2"/>
      <c r="T3" s="2"/>
    </row>
    <row r="4" spans="1:20" x14ac:dyDescent="0.3">
      <c r="A4" t="s">
        <v>18</v>
      </c>
      <c r="B4">
        <v>1</v>
      </c>
      <c r="C4">
        <v>2E-3</v>
      </c>
      <c r="D4">
        <v>2.1000000000000001E-2</v>
      </c>
      <c r="E4">
        <v>0.02</v>
      </c>
      <c r="F4">
        <v>1.9E-2</v>
      </c>
      <c r="G4">
        <v>2.1000000000000001E-2</v>
      </c>
      <c r="N4" s="2"/>
      <c r="O4" s="2"/>
      <c r="P4" s="2"/>
      <c r="Q4" s="2"/>
      <c r="R4" s="2"/>
      <c r="S4" s="2"/>
      <c r="T4" s="2"/>
    </row>
    <row r="5" spans="1:20" x14ac:dyDescent="0.3">
      <c r="B5">
        <v>2</v>
      </c>
      <c r="C5">
        <v>2E-3</v>
      </c>
      <c r="D5">
        <v>1.4E-2</v>
      </c>
      <c r="E5">
        <v>1.4999999999999999E-2</v>
      </c>
      <c r="F5">
        <v>1.4999999999999999E-2</v>
      </c>
      <c r="G5">
        <v>1.6E-2</v>
      </c>
      <c r="N5" s="2"/>
      <c r="O5" s="2"/>
      <c r="P5" s="2"/>
      <c r="Q5" s="2"/>
      <c r="R5" s="2"/>
      <c r="S5" s="2"/>
      <c r="T5" s="2"/>
    </row>
    <row r="6" spans="1:20" x14ac:dyDescent="0.3">
      <c r="A6" s="4"/>
      <c r="M6" s="4"/>
      <c r="N6" s="2"/>
      <c r="O6" s="2"/>
      <c r="P6" s="2"/>
      <c r="Q6" s="2"/>
      <c r="R6" s="2"/>
      <c r="S6" s="2"/>
      <c r="T6" s="2"/>
    </row>
    <row r="7" spans="1:20" x14ac:dyDescent="0.3">
      <c r="M7" s="4"/>
      <c r="N7" s="2"/>
      <c r="O7" s="2"/>
      <c r="P7" s="2"/>
      <c r="Q7" s="2"/>
      <c r="R7" s="2"/>
      <c r="S7" s="2"/>
      <c r="T7" s="2"/>
    </row>
    <row r="8" spans="1:20" x14ac:dyDescent="0.3">
      <c r="M8" s="4"/>
      <c r="N8" s="2"/>
      <c r="O8" s="2"/>
      <c r="P8" s="2"/>
      <c r="Q8" s="2"/>
      <c r="R8" s="2"/>
      <c r="S8" s="2"/>
      <c r="T8" s="2"/>
    </row>
    <row r="9" spans="1:20" x14ac:dyDescent="0.3">
      <c r="M9" s="4"/>
      <c r="N9" s="3">
        <v>0</v>
      </c>
      <c r="O9" s="3">
        <v>16</v>
      </c>
      <c r="P9" s="3">
        <v>17</v>
      </c>
      <c r="Q9" s="6">
        <v>18</v>
      </c>
      <c r="R9" s="6">
        <v>19</v>
      </c>
      <c r="S9" s="3"/>
      <c r="T9" s="2"/>
    </row>
    <row r="10" spans="1:20" x14ac:dyDescent="0.3">
      <c r="L10" t="s">
        <v>4</v>
      </c>
      <c r="M10" t="s">
        <v>17</v>
      </c>
      <c r="N10" s="2">
        <f>STDEV(C2:C3)</f>
        <v>0</v>
      </c>
      <c r="O10" s="2">
        <f t="shared" ref="O10:R10" si="2">STDEV(D2:D3)</f>
        <v>4.2426406871192892E-3</v>
      </c>
      <c r="P10" s="2">
        <f t="shared" si="2"/>
        <v>7.0710678118654814E-3</v>
      </c>
      <c r="Q10" s="2">
        <f t="shared" si="2"/>
        <v>7.0710678118654814E-3</v>
      </c>
      <c r="R10" s="2">
        <f t="shared" si="2"/>
        <v>1.2020815280171319E-2</v>
      </c>
      <c r="S10" s="2"/>
      <c r="T10" s="2"/>
    </row>
    <row r="11" spans="1:20" x14ac:dyDescent="0.3">
      <c r="B11" s="8"/>
      <c r="M11" t="s">
        <v>18</v>
      </c>
      <c r="N11" s="2">
        <f>STDEV(C4:C5)</f>
        <v>0</v>
      </c>
      <c r="O11" s="2">
        <f t="shared" ref="O11:R11" si="3">STDEV(D4:D5)</f>
        <v>4.9497474683058325E-3</v>
      </c>
      <c r="P11" s="2">
        <f t="shared" si="3"/>
        <v>3.5355339059327385E-3</v>
      </c>
      <c r="Q11" s="2">
        <f t="shared" si="3"/>
        <v>2.8284271247461905E-3</v>
      </c>
      <c r="R11" s="2">
        <f t="shared" si="3"/>
        <v>3.5355339059327385E-3</v>
      </c>
      <c r="S11" s="2"/>
    </row>
    <row r="12" spans="1:20" x14ac:dyDescent="0.3">
      <c r="N12" s="2"/>
      <c r="O12" s="2"/>
      <c r="P12" s="2"/>
      <c r="Q12" s="2"/>
      <c r="R12" s="2"/>
      <c r="S12" s="2"/>
    </row>
    <row r="13" spans="1:20" x14ac:dyDescent="0.3">
      <c r="N13" s="2"/>
      <c r="O13" s="2"/>
      <c r="P13" s="2"/>
      <c r="Q13" s="2"/>
      <c r="R13" s="2"/>
      <c r="S13" s="2"/>
    </row>
    <row r="14" spans="1:20" x14ac:dyDescent="0.3">
      <c r="A14" s="4"/>
      <c r="M14" s="4"/>
      <c r="N14" s="2"/>
      <c r="O14" s="2"/>
      <c r="P14" s="2"/>
      <c r="Q14" s="2"/>
      <c r="R14" s="2"/>
      <c r="S14" s="2"/>
    </row>
    <row r="15" spans="1:20" x14ac:dyDescent="0.3">
      <c r="M15" s="4"/>
      <c r="S15" s="1"/>
    </row>
    <row r="16" spans="1:20" x14ac:dyDescent="0.3">
      <c r="M16" s="4"/>
      <c r="S16" s="1"/>
    </row>
    <row r="17" spans="1:19" x14ac:dyDescent="0.3">
      <c r="M17" s="4"/>
      <c r="S17" s="1"/>
    </row>
    <row r="18" spans="1:19" x14ac:dyDescent="0.3">
      <c r="A18" s="4"/>
      <c r="F18" s="8"/>
      <c r="M18" s="4"/>
    </row>
    <row r="19" spans="1:19" x14ac:dyDescent="0.3">
      <c r="A19" s="4"/>
      <c r="H19" s="8"/>
      <c r="M19" s="4"/>
    </row>
    <row r="20" spans="1:19" x14ac:dyDescent="0.3">
      <c r="A20" s="4"/>
      <c r="M20" s="4"/>
    </row>
    <row r="21" spans="1:19" x14ac:dyDescent="0.3">
      <c r="M21" s="4"/>
    </row>
    <row r="23" spans="1:19" x14ac:dyDescent="0.3">
      <c r="A23" t="s">
        <v>3</v>
      </c>
      <c r="B23" t="s">
        <v>11</v>
      </c>
      <c r="C23" s="1" t="s">
        <v>12</v>
      </c>
      <c r="D23" s="1" t="s">
        <v>13</v>
      </c>
    </row>
    <row r="24" spans="1:19" x14ac:dyDescent="0.3">
      <c r="A24" t="s">
        <v>19</v>
      </c>
      <c r="B24">
        <f>60/(3.3*LOG(E2/D2))</f>
        <v>300.51035780870416</v>
      </c>
      <c r="C24">
        <f>60/(3.3*LOG(F2/E2))</f>
        <v>266.06638995934418</v>
      </c>
      <c r="D24">
        <f>60/(3.3*LOG(G2/F2))</f>
        <v>257.90592909836124</v>
      </c>
      <c r="E24" s="6">
        <f>180/(3.3*LOG(G2/D2))</f>
        <v>273.63485723253297</v>
      </c>
    </row>
    <row r="25" spans="1:19" x14ac:dyDescent="0.3">
      <c r="B25">
        <f t="shared" ref="B25:B34" si="4">60/(3.3*LOG(E3/D3))</f>
        <v>274.12837563250491</v>
      </c>
      <c r="C25">
        <f t="shared" ref="C25:C35" si="5">60/(3.3*LOG(F3/E3))</f>
        <v>277.10538604907862</v>
      </c>
      <c r="D25">
        <f t="shared" ref="D25:D35" si="6">60/(3.3*LOG(G3/F3))</f>
        <v>234.37511554301247</v>
      </c>
      <c r="E25" s="6">
        <f t="shared" ref="E25:E35" si="7">180/(3.3*LOG(G3/D3))</f>
        <v>260.34150661959342</v>
      </c>
    </row>
    <row r="26" spans="1:19" x14ac:dyDescent="0.3">
      <c r="A26" t="s">
        <v>18</v>
      </c>
      <c r="B26">
        <f t="shared" si="4"/>
        <v>-858.06605125571537</v>
      </c>
      <c r="C26">
        <f>60/(3.3*LOG(F4/E4))</f>
        <v>-816.19213600645173</v>
      </c>
      <c r="D26">
        <f t="shared" si="6"/>
        <v>418.30272567116236</v>
      </c>
      <c r="E26" s="6" t="e">
        <f>180/(3.3*LOG(G4/D4))</f>
        <v>#DIV/0!</v>
      </c>
      <c r="S26" s="1"/>
    </row>
    <row r="27" spans="1:19" x14ac:dyDescent="0.3">
      <c r="B27">
        <f t="shared" si="4"/>
        <v>606.80448003821073</v>
      </c>
      <c r="C27" t="e">
        <f>60/(3.3*LOG(F5/E5))</f>
        <v>#DIV/0!</v>
      </c>
      <c r="D27">
        <f t="shared" si="6"/>
        <v>648.6852002657804</v>
      </c>
      <c r="E27" s="6">
        <f t="shared" si="7"/>
        <v>940.56946504040855</v>
      </c>
    </row>
    <row r="28" spans="1:19" x14ac:dyDescent="0.3">
      <c r="A28" s="4"/>
      <c r="E28" s="6"/>
    </row>
    <row r="29" spans="1:19" x14ac:dyDescent="0.3">
      <c r="E29" s="6"/>
    </row>
    <row r="30" spans="1:19" x14ac:dyDescent="0.3">
      <c r="E30" s="6"/>
    </row>
    <row r="31" spans="1:19" x14ac:dyDescent="0.3">
      <c r="E31" s="6"/>
    </row>
    <row r="32" spans="1:19" x14ac:dyDescent="0.3">
      <c r="A32" s="4"/>
      <c r="E32" s="6"/>
    </row>
    <row r="33" spans="1:16" x14ac:dyDescent="0.3">
      <c r="E33" s="6"/>
      <c r="J33" t="s">
        <v>5</v>
      </c>
    </row>
    <row r="34" spans="1:16" x14ac:dyDescent="0.3">
      <c r="E34" s="6"/>
    </row>
    <row r="35" spans="1:16" x14ac:dyDescent="0.3">
      <c r="E35" s="6"/>
    </row>
    <row r="36" spans="1:16" x14ac:dyDescent="0.3">
      <c r="A36" s="4"/>
    </row>
    <row r="40" spans="1:16" x14ac:dyDescent="0.3">
      <c r="A40" s="4"/>
    </row>
    <row r="41" spans="1:16" x14ac:dyDescent="0.3">
      <c r="A41" s="4"/>
    </row>
    <row r="42" spans="1:16" x14ac:dyDescent="0.3">
      <c r="A42" s="4"/>
    </row>
    <row r="45" spans="1:16" x14ac:dyDescent="0.3">
      <c r="A45" t="s">
        <v>3</v>
      </c>
    </row>
    <row r="46" spans="1:16" x14ac:dyDescent="0.3">
      <c r="B46" t="s">
        <v>11</v>
      </c>
      <c r="C46" s="5" t="s">
        <v>12</v>
      </c>
      <c r="D46" s="1" t="s">
        <v>13</v>
      </c>
      <c r="E46" t="s">
        <v>16</v>
      </c>
      <c r="F46" t="s">
        <v>16</v>
      </c>
    </row>
    <row r="47" spans="1:16" x14ac:dyDescent="0.3">
      <c r="A47" t="s">
        <v>19</v>
      </c>
      <c r="B47">
        <f>AVERAGE(B24:B25)</f>
        <v>287.31936672060453</v>
      </c>
      <c r="C47">
        <f>AVERAGE(C24:C25)</f>
        <v>271.58588800421137</v>
      </c>
      <c r="D47">
        <f t="shared" ref="D47:E47" si="8">AVERAGE(D24:D25)</f>
        <v>246.14052232068684</v>
      </c>
      <c r="E47" s="6">
        <f>AVERAGE(E24:E25)</f>
        <v>266.98818192606319</v>
      </c>
      <c r="F47" s="6">
        <f>AVERAGE(E24:E25)</f>
        <v>266.98818192606319</v>
      </c>
    </row>
    <row r="48" spans="1:16" x14ac:dyDescent="0.3">
      <c r="A48" t="s">
        <v>18</v>
      </c>
      <c r="B48">
        <f>AVERAGE(B26:B27)</f>
        <v>-125.63078560875232</v>
      </c>
      <c r="C48" t="e">
        <f>AVERAGE(C26:C27)</f>
        <v>#DIV/0!</v>
      </c>
      <c r="D48">
        <f t="shared" ref="D48" si="9">AVERAGE(D27:D29)</f>
        <v>648.6852002657804</v>
      </c>
      <c r="E48" t="e">
        <f>AVERAGE(B26:D27)</f>
        <v>#DIV/0!</v>
      </c>
      <c r="F48" s="6" t="e">
        <f>AVERAGE(E26:E27)</f>
        <v>#DIV/0!</v>
      </c>
      <c r="P48" s="9"/>
    </row>
    <row r="49" spans="1:6" x14ac:dyDescent="0.3">
      <c r="F49" s="6"/>
    </row>
    <row r="50" spans="1:6" x14ac:dyDescent="0.3">
      <c r="F50" s="6"/>
    </row>
    <row r="52" spans="1:6" x14ac:dyDescent="0.3">
      <c r="A52" s="4"/>
    </row>
    <row r="53" spans="1:6" x14ac:dyDescent="0.3">
      <c r="A53" s="4"/>
      <c r="B53" s="1" t="s">
        <v>14</v>
      </c>
      <c r="C53" t="s">
        <v>15</v>
      </c>
      <c r="E53" t="s">
        <v>16</v>
      </c>
      <c r="F53" t="s">
        <v>15</v>
      </c>
    </row>
    <row r="54" spans="1:6" x14ac:dyDescent="0.3">
      <c r="A54" t="s">
        <v>17</v>
      </c>
      <c r="B54">
        <f>AVERAGE(D24:D26)</f>
        <v>303.52792343751202</v>
      </c>
      <c r="C54">
        <f>STDEV(D24:D25)</f>
        <v>16.63879783182345</v>
      </c>
      <c r="E54">
        <v>358.65798402101785</v>
      </c>
      <c r="F54" s="6" t="e">
        <f>STDEV(E24:E26)</f>
        <v>#DIV/0!</v>
      </c>
    </row>
    <row r="55" spans="1:6" x14ac:dyDescent="0.3">
      <c r="A55" t="s">
        <v>18</v>
      </c>
      <c r="B55">
        <f>AVERAGE(D26:D27)</f>
        <v>533.49396296847135</v>
      </c>
      <c r="C55" t="e">
        <f>STDEV(D27:D29)</f>
        <v>#DIV/0!</v>
      </c>
      <c r="E55">
        <v>354.14624966287801</v>
      </c>
      <c r="F55" s="6" t="e">
        <f>STDEV(E27:E29)</f>
        <v>#DIV/0!</v>
      </c>
    </row>
    <row r="56" spans="1:6" x14ac:dyDescent="0.3">
      <c r="F56" s="6"/>
    </row>
    <row r="57" spans="1:6" x14ac:dyDescent="0.3">
      <c r="F57" s="6"/>
    </row>
    <row r="58" spans="1:6" x14ac:dyDescent="0.3">
      <c r="A58" s="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D026-93C8-40AB-BF61-6F40903F4BFA}">
  <dimension ref="A1:J20"/>
  <sheetViews>
    <sheetView zoomScale="88" workbookViewId="0">
      <selection activeCell="K10" sqref="K10"/>
    </sheetView>
  </sheetViews>
  <sheetFormatPr defaultColWidth="8.796875" defaultRowHeight="15.6" x14ac:dyDescent="0.3"/>
  <cols>
    <col min="2" max="2" width="8.796875" bestFit="1" customWidth="1"/>
    <col min="4" max="4" width="18.69921875" customWidth="1"/>
    <col min="5" max="6" width="8.796875" bestFit="1" customWidth="1"/>
    <col min="8" max="8" width="17.69921875" customWidth="1"/>
    <col min="9" max="9" width="12.296875" bestFit="1" customWidth="1"/>
    <col min="10" max="10" width="8.796875" bestFit="1" customWidth="1"/>
  </cols>
  <sheetData>
    <row r="1" spans="1:10" x14ac:dyDescent="0.3">
      <c r="B1" s="1"/>
    </row>
    <row r="2" spans="1:10" x14ac:dyDescent="0.3">
      <c r="I2" s="7"/>
      <c r="J2" s="7"/>
    </row>
    <row r="3" spans="1:10" x14ac:dyDescent="0.3">
      <c r="D3" s="4"/>
      <c r="H3" s="4"/>
      <c r="J3" s="7"/>
    </row>
    <row r="4" spans="1:10" x14ac:dyDescent="0.3">
      <c r="D4" s="4"/>
      <c r="H4" s="4"/>
    </row>
    <row r="5" spans="1:10" x14ac:dyDescent="0.3">
      <c r="D5" s="4"/>
      <c r="H5" s="4"/>
    </row>
    <row r="6" spans="1:10" x14ac:dyDescent="0.3">
      <c r="A6" s="4"/>
      <c r="D6" s="4"/>
      <c r="H6" s="4"/>
    </row>
    <row r="10" spans="1:10" x14ac:dyDescent="0.3">
      <c r="A10" s="4"/>
    </row>
    <row r="14" spans="1:10" x14ac:dyDescent="0.3">
      <c r="A14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pFs</vt:lpstr>
      <vt:lpstr>Generation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2020-07-28T15:15:01Z</dcterms:created>
  <dcterms:modified xsi:type="dcterms:W3CDTF">2021-11-29T18:49:26Z</dcterms:modified>
</cp:coreProperties>
</file>