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59B72AD4-CF50-4FB4-8D7E-3C5E1A2D39AB}" xr6:coauthVersionLast="47" xr6:coauthVersionMax="47" xr10:uidLastSave="{00000000-0000-0000-0000-000000000000}"/>
  <bookViews>
    <workbookView xWindow="-108" yWindow="-108" windowWidth="23256" windowHeight="12576" xr2:uid="{FE33040B-FB12-0C43-8D88-4A80D4F89D52}"/>
  </bookViews>
  <sheets>
    <sheet name="pFs" sheetId="1" r:id="rId1"/>
    <sheet name="Generation Time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E47" i="1"/>
  <c r="D24" i="1"/>
  <c r="D25" i="1"/>
  <c r="D26" i="1"/>
  <c r="D47" i="1"/>
  <c r="B33" i="1"/>
  <c r="C33" i="1"/>
  <c r="D33" i="1"/>
  <c r="B34" i="1"/>
  <c r="C34" i="1"/>
  <c r="D34" i="1"/>
  <c r="B35" i="1"/>
  <c r="C35" i="1"/>
  <c r="D35" i="1"/>
  <c r="E50" i="1"/>
  <c r="B30" i="1"/>
  <c r="C30" i="1"/>
  <c r="D30" i="1"/>
  <c r="B31" i="1"/>
  <c r="C31" i="1"/>
  <c r="D31" i="1"/>
  <c r="B32" i="1"/>
  <c r="C32" i="1"/>
  <c r="D32" i="1"/>
  <c r="E49" i="1"/>
  <c r="B27" i="1"/>
  <c r="C27" i="1"/>
  <c r="D27" i="1"/>
  <c r="B28" i="1"/>
  <c r="C28" i="1"/>
  <c r="D28" i="1"/>
  <c r="B29" i="1"/>
  <c r="C29" i="1"/>
  <c r="D29" i="1"/>
  <c r="E48" i="1"/>
  <c r="B24" i="1"/>
  <c r="C24" i="1"/>
  <c r="B25" i="1"/>
  <c r="C25" i="1"/>
  <c r="B26" i="1"/>
  <c r="C26" i="1"/>
  <c r="B54" i="1"/>
  <c r="B56" i="1"/>
  <c r="B57" i="1"/>
  <c r="C57" i="1"/>
  <c r="C56" i="1"/>
  <c r="C55" i="1"/>
  <c r="C54" i="1"/>
  <c r="B55" i="1"/>
  <c r="B47" i="1"/>
  <c r="D48" i="1"/>
  <c r="D49" i="1"/>
  <c r="C48" i="1"/>
  <c r="C49" i="1"/>
  <c r="B50" i="1"/>
  <c r="B49" i="1"/>
  <c r="D50" i="1"/>
  <c r="C50" i="1"/>
  <c r="N13" i="1"/>
  <c r="O12" i="1"/>
  <c r="P12" i="1"/>
  <c r="Q12" i="1"/>
  <c r="R12" i="1"/>
  <c r="N12" i="1"/>
  <c r="O13" i="1"/>
  <c r="P13" i="1"/>
  <c r="Q13" i="1"/>
  <c r="R13" i="1"/>
  <c r="O11" i="1"/>
  <c r="P11" i="1"/>
  <c r="Q11" i="1"/>
  <c r="R11" i="1"/>
  <c r="N11" i="1"/>
  <c r="P2" i="1"/>
  <c r="O10" i="1"/>
  <c r="P10" i="1"/>
  <c r="Q10" i="1"/>
  <c r="R10" i="1"/>
  <c r="N10" i="1"/>
  <c r="N2" i="1"/>
  <c r="R5" i="1"/>
  <c r="Q5" i="1"/>
  <c r="P5" i="1"/>
  <c r="O5" i="1"/>
  <c r="R4" i="1"/>
  <c r="Q4" i="1"/>
  <c r="P4" i="1"/>
  <c r="O4" i="1"/>
  <c r="R3" i="1"/>
  <c r="Q3" i="1"/>
  <c r="P3" i="1"/>
  <c r="O3" i="1"/>
  <c r="R2" i="1"/>
  <c r="Q2" i="1"/>
  <c r="O2" i="1"/>
  <c r="N5" i="1"/>
  <c r="N4" i="1"/>
  <c r="N3" i="1"/>
  <c r="B48" i="1"/>
</calcChain>
</file>

<file path=xl/sharedStrings.xml><?xml version="1.0" encoding="utf-8"?>
<sst xmlns="http://schemas.openxmlformats.org/spreadsheetml/2006/main" count="46" uniqueCount="21">
  <si>
    <t>Tube</t>
  </si>
  <si>
    <t>Sample</t>
  </si>
  <si>
    <t>Averages</t>
  </si>
  <si>
    <t>Generation Times</t>
  </si>
  <si>
    <t>St Dev</t>
  </si>
  <si>
    <t xml:space="preserve"> </t>
  </si>
  <si>
    <t>0 hrs</t>
  </si>
  <si>
    <t>16 hrs</t>
  </si>
  <si>
    <t>17 hrs</t>
  </si>
  <si>
    <t>18 hrs</t>
  </si>
  <si>
    <t>19 hrs</t>
  </si>
  <si>
    <t>LVS pKR120</t>
  </si>
  <si>
    <t>D1/D2 pF</t>
  </si>
  <si>
    <t>D1/D2 pKR120</t>
  </si>
  <si>
    <t>LVS pF</t>
  </si>
  <si>
    <t>16-17</t>
  </si>
  <si>
    <t>17-18</t>
  </si>
  <si>
    <t>18-19</t>
  </si>
  <si>
    <t>avg</t>
  </si>
  <si>
    <t>stdev</t>
  </si>
  <si>
    <t>16-19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</si>
</sst>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" fontId="0" fillId="0" borderId="0" xfId="0" applyNumberFormat="1" applyFill="1"/>
    <xf numFmtId="165" fontId="0" fillId="0" borderId="0" xfId="0" applyNumberFormat="1"/>
    <xf numFmtId="0" fontId="0" fillId="0" borderId="0" xfId="0" quotePrefix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pFs!$N$2:$S$2</c:f>
              <c:numCache>
                <c:formatCode>0.000</c:formatCode>
                <c:ptCount val="6"/>
                <c:pt idx="0">
                  <c:v>2E-3</c:v>
                </c:pt>
                <c:pt idx="1">
                  <c:v>0.28799999999999998</c:v>
                </c:pt>
                <c:pt idx="2">
                  <c:v>0.31466666666666665</c:v>
                </c:pt>
                <c:pt idx="3">
                  <c:v>0.35800000000000004</c:v>
                </c:pt>
                <c:pt idx="4">
                  <c:v>0.40866666666666668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pKR120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pFs!$N$3:$S$3</c:f>
              <c:numCache>
                <c:formatCode>0.000</c:formatCode>
                <c:ptCount val="6"/>
                <c:pt idx="0">
                  <c:v>2E-3</c:v>
                </c:pt>
                <c:pt idx="1">
                  <c:v>0.26933333333333337</c:v>
                </c:pt>
                <c:pt idx="2">
                  <c:v>0.29299999999999998</c:v>
                </c:pt>
                <c:pt idx="3">
                  <c:v>0.33633333333333337</c:v>
                </c:pt>
                <c:pt idx="4">
                  <c:v>0.38400000000000006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D1/D2 pF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pFs!$N$4:$S$4</c:f>
              <c:numCache>
                <c:formatCode>0.000</c:formatCode>
                <c:ptCount val="6"/>
                <c:pt idx="0">
                  <c:v>2E-3</c:v>
                </c:pt>
                <c:pt idx="1">
                  <c:v>0.28099999999999997</c:v>
                </c:pt>
                <c:pt idx="2">
                  <c:v>0.3136666666666667</c:v>
                </c:pt>
                <c:pt idx="3">
                  <c:v>0.34800000000000003</c:v>
                </c:pt>
                <c:pt idx="4">
                  <c:v>0.39666666666666667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D1/D2 pKR120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pFs!$N$5:$S$5</c:f>
              <c:numCache>
                <c:formatCode>0.000</c:formatCode>
                <c:ptCount val="6"/>
                <c:pt idx="0">
                  <c:v>2E-3</c:v>
                </c:pt>
                <c:pt idx="1">
                  <c:v>0.19299999999999998</c:v>
                </c:pt>
                <c:pt idx="2">
                  <c:v>0.21466666666666667</c:v>
                </c:pt>
                <c:pt idx="3">
                  <c:v>0.23599999999999999</c:v>
                </c:pt>
                <c:pt idx="4">
                  <c:v>0.26933333333333337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4A-4620-B1EA-7C2F8301CF0F}"/>
            </c:ext>
          </c:extLst>
        </c:ser>
        <c:ser>
          <c:idx val="4"/>
          <c:order val="4"/>
          <c:tx>
            <c:strRef>
              <c:f>pFs!$M$6</c:f>
              <c:strCache>
                <c:ptCount val="1"/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pFs!$N$1:$S$1</c:f>
              <c:numCache>
                <c:formatCode>0</c:formatCode>
                <c:ptCount val="6"/>
                <c:pt idx="0">
                  <c:v>0</c:v>
                </c:pt>
                <c:pt idx="1">
                  <c:v>16</c:v>
                </c:pt>
                <c:pt idx="2">
                  <c:v>17</c:v>
                </c:pt>
                <c:pt idx="3" formatCode="0.0">
                  <c:v>18</c:v>
                </c:pt>
                <c:pt idx="4" formatCode="0.0">
                  <c:v>19</c:v>
                </c:pt>
              </c:numCache>
            </c:numRef>
          </c:xVal>
          <c:yVal>
            <c:numRef>
              <c:f>pFs!$N$6:$S$6</c:f>
              <c:numCache>
                <c:formatCode>0.000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E1-4CD0-89B3-594588B5C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 val="autoZero"/>
        <c:crossBetween val="midCat"/>
        <c:majorUnit val="1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16-17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pFs!$B$47:$B$51</c:f>
              <c:numCache>
                <c:formatCode>General</c:formatCode>
                <c:ptCount val="5"/>
                <c:pt idx="0">
                  <c:v>474.72098111136182</c:v>
                </c:pt>
                <c:pt idx="1">
                  <c:v>497.68352457918189</c:v>
                </c:pt>
                <c:pt idx="2">
                  <c:v>380.89058439968449</c:v>
                </c:pt>
                <c:pt idx="3">
                  <c:v>419.30665012616737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B-4C4C-B6EB-4A51E27CA41E}"/>
            </c:ext>
          </c:extLst>
        </c:ser>
        <c:ser>
          <c:idx val="1"/>
          <c:order val="1"/>
          <c:tx>
            <c:strRef>
              <c:f>pFs!$C$46</c:f>
              <c:strCache>
                <c:ptCount val="1"/>
                <c:pt idx="0">
                  <c:v>17-18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pFs!$C$47:$C$51</c:f>
              <c:numCache>
                <c:formatCode>General</c:formatCode>
                <c:ptCount val="5"/>
                <c:pt idx="0">
                  <c:v>324.148239593813</c:v>
                </c:pt>
                <c:pt idx="1">
                  <c:v>303.55778651870986</c:v>
                </c:pt>
                <c:pt idx="2">
                  <c:v>402.85818326768549</c:v>
                </c:pt>
                <c:pt idx="3">
                  <c:v>481.60815657485608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B-4C4C-B6EB-4A51E27CA41E}"/>
            </c:ext>
          </c:extLst>
        </c:ser>
        <c:ser>
          <c:idx val="2"/>
          <c:order val="2"/>
          <c:tx>
            <c:strRef>
              <c:f>pFs!$D$46</c:f>
              <c:strCache>
                <c:ptCount val="1"/>
                <c:pt idx="0">
                  <c:v>18-19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pFs!$A$54:$A$58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pFs!$D$47:$D$51</c:f>
              <c:numCache>
                <c:formatCode>General</c:formatCode>
                <c:ptCount val="5"/>
                <c:pt idx="0">
                  <c:v>316.13066855912285</c:v>
                </c:pt>
                <c:pt idx="1">
                  <c:v>316.31931850159299</c:v>
                </c:pt>
                <c:pt idx="2">
                  <c:v>319.88580881419989</c:v>
                </c:pt>
                <c:pt idx="3">
                  <c:v>318.02652746845001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1-A046-A04D-52AE7619ED93}"/>
            </c:ext>
          </c:extLst>
        </c:ser>
        <c:ser>
          <c:idx val="3"/>
          <c:order val="3"/>
          <c:tx>
            <c:strRef>
              <c:f>pFs!$E$46</c:f>
              <c:strCache>
                <c:ptCount val="1"/>
                <c:pt idx="0">
                  <c:v>16-19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pFs!$E$47:$E$50</c:f>
              <c:numCache>
                <c:formatCode>General</c:formatCode>
                <c:ptCount val="4"/>
                <c:pt idx="0">
                  <c:v>371.66662975476589</c:v>
                </c:pt>
                <c:pt idx="1">
                  <c:v>372.52020986649495</c:v>
                </c:pt>
                <c:pt idx="2">
                  <c:v>367.87819216052333</c:v>
                </c:pt>
                <c:pt idx="3">
                  <c:v>406.31377805649112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53-49E8-B65C-0F7251D7F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086863"/>
        <c:axId val="693083951"/>
      </c:barChart>
      <c:catAx>
        <c:axId val="69308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83951"/>
        <c:crosses val="autoZero"/>
        <c:auto val="1"/>
        <c:lblAlgn val="ctr"/>
        <c:lblOffset val="100"/>
        <c:noMultiLvlLbl val="0"/>
      </c:catAx>
      <c:valAx>
        <c:axId val="69308395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086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pFs!$B$53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19.96151319137773</c:v>
                  </c:pt>
                  <c:pt idx="1">
                    <c:v>15.61387382179154</c:v>
                  </c:pt>
                  <c:pt idx="2">
                    <c:v>19.299830862533121</c:v>
                  </c:pt>
                  <c:pt idx="3">
                    <c:v>8.2337251145606043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19.96151319137773</c:v>
                  </c:pt>
                  <c:pt idx="1">
                    <c:v>15.61387382179154</c:v>
                  </c:pt>
                  <c:pt idx="2">
                    <c:v>19.299830862533121</c:v>
                  </c:pt>
                  <c:pt idx="3">
                    <c:v>8.2337251145606043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D1/D2 pF</c:v>
                </c:pt>
                <c:pt idx="3">
                  <c:v>D1/D2 pKR120</c:v>
                </c:pt>
              </c:strCache>
            </c:strRef>
          </c:cat>
          <c:val>
            <c:numRef>
              <c:f>pFs!$B$54:$B$57</c:f>
              <c:numCache>
                <c:formatCode>General</c:formatCode>
                <c:ptCount val="4"/>
                <c:pt idx="0">
                  <c:v>316.13066855912285</c:v>
                </c:pt>
                <c:pt idx="1">
                  <c:v>316.31931850159299</c:v>
                </c:pt>
                <c:pt idx="2">
                  <c:v>319.88580881419989</c:v>
                </c:pt>
                <c:pt idx="3">
                  <c:v>318.02652746845001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9-46B0-B2B0-23BD5ABE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7137167"/>
        <c:axId val="1387134255"/>
      </c:barChart>
      <c:catAx>
        <c:axId val="138713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4255"/>
        <c:crosses val="autoZero"/>
        <c:auto val="1"/>
        <c:lblAlgn val="ctr"/>
        <c:lblOffset val="100"/>
        <c:noMultiLvlLbl val="0"/>
      </c:catAx>
      <c:valAx>
        <c:axId val="138713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137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706967</xdr:colOff>
      <xdr:row>19</xdr:row>
      <xdr:rowOff>172508</xdr:rowOff>
    </xdr:from>
    <xdr:to>
      <xdr:col>20</xdr:col>
      <xdr:colOff>376768</xdr:colOff>
      <xdr:row>43</xdr:row>
      <xdr:rowOff>1058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415396</xdr:colOff>
      <xdr:row>49</xdr:row>
      <xdr:rowOff>95779</xdr:rowOff>
    </xdr:from>
    <xdr:to>
      <xdr:col>13</xdr:col>
      <xdr:colOff>508000</xdr:colOff>
      <xdr:row>63</xdr:row>
      <xdr:rowOff>97896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0409CC-3091-4239-A817-F28999DE6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31721</xdr:colOff>
      <xdr:row>57</xdr:row>
      <xdr:rowOff>171279</xdr:rowOff>
    </xdr:from>
    <xdr:to>
      <xdr:col>6</xdr:col>
      <xdr:colOff>527021</xdr:colOff>
      <xdr:row>71</xdr:row>
      <xdr:rowOff>140799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B715ED-AAB1-45FA-B031-36BD88BB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58"/>
  <sheetViews>
    <sheetView tabSelected="1" topLeftCell="A37" zoomScale="57" zoomScaleNormal="100" workbookViewId="0">
      <selection activeCell="A45" sqref="A45:E57"/>
    </sheetView>
  </sheetViews>
  <sheetFormatPr defaultColWidth="10.69921875" defaultRowHeight="15.6" x14ac:dyDescent="0.3"/>
  <cols>
    <col min="1" max="1" width="23.5" customWidth="1"/>
    <col min="13" max="13" width="18" customWidth="1"/>
  </cols>
  <sheetData>
    <row r="1" spans="1:20" x14ac:dyDescent="0.3">
      <c r="A1" t="s">
        <v>1</v>
      </c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L1" t="s">
        <v>2</v>
      </c>
      <c r="M1" t="s">
        <v>1</v>
      </c>
      <c r="N1" s="3">
        <v>0</v>
      </c>
      <c r="O1" s="3">
        <v>16</v>
      </c>
      <c r="P1" s="3">
        <v>17</v>
      </c>
      <c r="Q1" s="6">
        <v>18</v>
      </c>
      <c r="R1" s="6">
        <v>19</v>
      </c>
      <c r="S1" s="3"/>
      <c r="T1" s="3"/>
    </row>
    <row r="2" spans="1:20" x14ac:dyDescent="0.3">
      <c r="A2" t="s">
        <v>14</v>
      </c>
      <c r="B2">
        <v>1</v>
      </c>
      <c r="C2">
        <v>2E-3</v>
      </c>
      <c r="D2">
        <v>0.30099999999999999</v>
      </c>
      <c r="E2">
        <v>0.32600000000000001</v>
      </c>
      <c r="F2">
        <v>0.37</v>
      </c>
      <c r="G2">
        <v>0.42099999999999999</v>
      </c>
      <c r="M2" t="s">
        <v>14</v>
      </c>
      <c r="N2" s="2">
        <f>AVERAGE(C2:C4)</f>
        <v>2E-3</v>
      </c>
      <c r="O2" s="2">
        <f>AVERAGE(D2:D4)</f>
        <v>0.28799999999999998</v>
      </c>
      <c r="P2" s="2">
        <f>AVERAGE(E2:E4)</f>
        <v>0.31466666666666665</v>
      </c>
      <c r="Q2" s="2">
        <f>AVERAGE(F2:F4)</f>
        <v>0.35800000000000004</v>
      </c>
      <c r="R2" s="2">
        <f>AVERAGE(G2:G4)</f>
        <v>0.40866666666666668</v>
      </c>
      <c r="S2" s="2"/>
      <c r="T2" s="2"/>
    </row>
    <row r="3" spans="1:20" x14ac:dyDescent="0.3">
      <c r="B3">
        <v>2</v>
      </c>
      <c r="C3">
        <v>2E-3</v>
      </c>
      <c r="D3">
        <v>0.30299999999999999</v>
      </c>
      <c r="E3">
        <v>0.33300000000000002</v>
      </c>
      <c r="F3">
        <v>0.378</v>
      </c>
      <c r="G3">
        <v>0.42899999999999999</v>
      </c>
      <c r="M3" t="s">
        <v>11</v>
      </c>
      <c r="N3" s="2">
        <f>AVERAGE(C5:C7)</f>
        <v>2E-3</v>
      </c>
      <c r="O3" s="2">
        <f>AVERAGE(D5:D7)</f>
        <v>0.26933333333333337</v>
      </c>
      <c r="P3" s="2">
        <f>AVERAGE(E5:E7)</f>
        <v>0.29299999999999998</v>
      </c>
      <c r="Q3" s="2">
        <f>AVERAGE(F5:F7)</f>
        <v>0.33633333333333337</v>
      </c>
      <c r="R3" s="2">
        <f>AVERAGE(G5:G7)</f>
        <v>0.38400000000000006</v>
      </c>
      <c r="S3" s="2"/>
      <c r="T3" s="2"/>
    </row>
    <row r="4" spans="1:20" x14ac:dyDescent="0.3">
      <c r="B4">
        <v>3</v>
      </c>
      <c r="C4">
        <v>2E-3</v>
      </c>
      <c r="D4">
        <v>0.26</v>
      </c>
      <c r="E4">
        <v>0.28499999999999998</v>
      </c>
      <c r="F4">
        <v>0.32600000000000001</v>
      </c>
      <c r="G4">
        <v>0.376</v>
      </c>
      <c r="M4" t="s">
        <v>12</v>
      </c>
      <c r="N4" s="2">
        <f>AVERAGE(C8:C10)</f>
        <v>2E-3</v>
      </c>
      <c r="O4" s="2">
        <f>AVERAGE(D8:D10)</f>
        <v>0.28099999999999997</v>
      </c>
      <c r="P4" s="2">
        <f>AVERAGE(E8:E10)</f>
        <v>0.3136666666666667</v>
      </c>
      <c r="Q4" s="2">
        <f>AVERAGE(F8:F10)</f>
        <v>0.34800000000000003</v>
      </c>
      <c r="R4" s="2">
        <f>AVERAGE(G8:G10)</f>
        <v>0.39666666666666667</v>
      </c>
      <c r="S4" s="2"/>
      <c r="T4" s="2"/>
    </row>
    <row r="5" spans="1:20" x14ac:dyDescent="0.3">
      <c r="A5" t="s">
        <v>11</v>
      </c>
      <c r="B5">
        <v>4</v>
      </c>
      <c r="C5">
        <v>2E-3</v>
      </c>
      <c r="D5">
        <v>0.26600000000000001</v>
      </c>
      <c r="E5">
        <v>0.28899999999999998</v>
      </c>
      <c r="F5">
        <v>0.33200000000000002</v>
      </c>
      <c r="G5">
        <v>0.38200000000000001</v>
      </c>
      <c r="M5" t="s">
        <v>13</v>
      </c>
      <c r="N5" s="2">
        <f>AVERAGE(C11:C13)</f>
        <v>2E-3</v>
      </c>
      <c r="O5" s="2">
        <f>AVERAGE(D11:D13)</f>
        <v>0.19299999999999998</v>
      </c>
      <c r="P5" s="2">
        <f>AVERAGE(E11:E13)</f>
        <v>0.21466666666666667</v>
      </c>
      <c r="Q5" s="2">
        <f>AVERAGE(F11:F13)</f>
        <v>0.23599999999999999</v>
      </c>
      <c r="R5" s="2">
        <f>AVERAGE(G11:G13)</f>
        <v>0.26933333333333337</v>
      </c>
      <c r="S5" s="2"/>
      <c r="T5" s="2"/>
    </row>
    <row r="6" spans="1:20" x14ac:dyDescent="0.3">
      <c r="A6" s="4"/>
      <c r="B6">
        <v>5</v>
      </c>
      <c r="C6">
        <v>2E-3</v>
      </c>
      <c r="D6">
        <v>0.27</v>
      </c>
      <c r="E6">
        <v>0.29299999999999998</v>
      </c>
      <c r="F6">
        <v>0.33700000000000002</v>
      </c>
      <c r="G6">
        <v>0.38300000000000001</v>
      </c>
      <c r="M6" s="4"/>
      <c r="N6" s="2"/>
      <c r="O6" s="2"/>
      <c r="P6" s="2"/>
      <c r="Q6" s="2"/>
      <c r="R6" s="2"/>
      <c r="S6" s="2"/>
      <c r="T6" s="2"/>
    </row>
    <row r="7" spans="1:20" x14ac:dyDescent="0.3">
      <c r="B7">
        <v>6</v>
      </c>
      <c r="C7">
        <v>2E-3</v>
      </c>
      <c r="D7">
        <v>0.27200000000000002</v>
      </c>
      <c r="E7">
        <v>0.29699999999999999</v>
      </c>
      <c r="F7">
        <v>0.34</v>
      </c>
      <c r="G7">
        <v>0.38700000000000001</v>
      </c>
      <c r="M7" s="4"/>
      <c r="N7" s="2"/>
      <c r="O7" s="2"/>
      <c r="P7" s="2"/>
      <c r="Q7" s="2"/>
      <c r="R7" s="2"/>
      <c r="S7" s="2"/>
      <c r="T7" s="2"/>
    </row>
    <row r="8" spans="1:20" x14ac:dyDescent="0.3">
      <c r="A8" t="s">
        <v>12</v>
      </c>
      <c r="B8">
        <v>7</v>
      </c>
      <c r="C8">
        <v>2E-3</v>
      </c>
      <c r="D8">
        <v>0.28299999999999997</v>
      </c>
      <c r="E8">
        <v>0.317</v>
      </c>
      <c r="F8">
        <v>0.35099999999999998</v>
      </c>
      <c r="G8">
        <v>0.39900000000000002</v>
      </c>
      <c r="M8" s="4"/>
      <c r="N8" s="2"/>
      <c r="O8" s="2"/>
      <c r="P8" s="2"/>
      <c r="Q8" s="2"/>
      <c r="R8" s="2"/>
      <c r="S8" s="2"/>
      <c r="T8" s="2"/>
    </row>
    <row r="9" spans="1:20" x14ac:dyDescent="0.3">
      <c r="B9">
        <v>8</v>
      </c>
      <c r="C9">
        <v>2E-3</v>
      </c>
      <c r="D9">
        <v>0.26200000000000001</v>
      </c>
      <c r="E9">
        <v>0.29199999999999998</v>
      </c>
      <c r="F9">
        <v>0.32500000000000001</v>
      </c>
      <c r="G9">
        <v>0.374</v>
      </c>
      <c r="M9" s="4"/>
      <c r="N9" s="3">
        <v>0</v>
      </c>
      <c r="O9" s="3">
        <v>16</v>
      </c>
      <c r="P9" s="3">
        <v>17</v>
      </c>
      <c r="Q9" s="6">
        <v>18</v>
      </c>
      <c r="R9" s="6">
        <v>19</v>
      </c>
      <c r="S9" s="3"/>
      <c r="T9" s="2"/>
    </row>
    <row r="10" spans="1:20" x14ac:dyDescent="0.3">
      <c r="B10">
        <v>9</v>
      </c>
      <c r="C10">
        <v>2E-3</v>
      </c>
      <c r="D10">
        <v>0.29799999999999999</v>
      </c>
      <c r="E10">
        <v>0.33200000000000002</v>
      </c>
      <c r="F10">
        <v>0.36799999999999999</v>
      </c>
      <c r="G10">
        <v>0.41699999999999998</v>
      </c>
      <c r="L10" t="s">
        <v>4</v>
      </c>
      <c r="M10" t="s">
        <v>14</v>
      </c>
      <c r="N10" s="2">
        <f>STDEV(C2:C4)</f>
        <v>0</v>
      </c>
      <c r="O10" s="2">
        <f>STDEV(D2:D4)</f>
        <v>2.4269322199023183E-2</v>
      </c>
      <c r="P10" s="2">
        <f t="shared" ref="P10:R10" si="0">STDEV(E2:E4)</f>
        <v>2.5929391302792561E-2</v>
      </c>
      <c r="Q10" s="2">
        <f t="shared" si="0"/>
        <v>2.7999999999999994E-2</v>
      </c>
      <c r="R10" s="2">
        <f t="shared" si="0"/>
        <v>2.8571547618799598E-2</v>
      </c>
      <c r="S10" s="2"/>
      <c r="T10" s="2"/>
    </row>
    <row r="11" spans="1:20" x14ac:dyDescent="0.3">
      <c r="A11" t="s">
        <v>13</v>
      </c>
      <c r="B11" s="8">
        <v>10</v>
      </c>
      <c r="C11">
        <v>2E-3</v>
      </c>
      <c r="D11">
        <v>0.11799999999999999</v>
      </c>
      <c r="E11">
        <v>0.128</v>
      </c>
      <c r="F11">
        <v>0.13700000000000001</v>
      </c>
      <c r="G11">
        <v>0.156</v>
      </c>
      <c r="M11" t="s">
        <v>11</v>
      </c>
      <c r="N11" s="2">
        <f>STDEV(C5:C7)</f>
        <v>0</v>
      </c>
      <c r="O11" s="2">
        <f t="shared" ref="O11:R11" si="1">STDEV(D5:D7)</f>
        <v>3.0550504633038958E-3</v>
      </c>
      <c r="P11" s="2">
        <f t="shared" si="1"/>
        <v>4.0000000000000036E-3</v>
      </c>
      <c r="Q11" s="2">
        <f t="shared" si="1"/>
        <v>4.0414518843273836E-3</v>
      </c>
      <c r="R11" s="2">
        <f t="shared" si="1"/>
        <v>2.6457513110645929E-3</v>
      </c>
      <c r="S11" s="2"/>
    </row>
    <row r="12" spans="1:20" x14ac:dyDescent="0.3">
      <c r="B12">
        <v>11</v>
      </c>
      <c r="C12">
        <v>2E-3</v>
      </c>
      <c r="D12">
        <v>0.23300000000000001</v>
      </c>
      <c r="E12">
        <v>0.26</v>
      </c>
      <c r="F12">
        <v>0.28899999999999998</v>
      </c>
      <c r="G12">
        <v>0.33100000000000002</v>
      </c>
      <c r="M12" t="s">
        <v>12</v>
      </c>
      <c r="N12" s="2">
        <f>STDEV(C8:C10)</f>
        <v>0</v>
      </c>
      <c r="O12" s="2">
        <f t="shared" ref="O12:R12" si="2">STDEV(D8:D10)</f>
        <v>1.8083141320025111E-2</v>
      </c>
      <c r="P12" s="2">
        <f t="shared" si="2"/>
        <v>2.0207259421636918E-2</v>
      </c>
      <c r="Q12" s="2">
        <f t="shared" si="2"/>
        <v>2.1656407827707707E-2</v>
      </c>
      <c r="R12" s="2">
        <f t="shared" si="2"/>
        <v>2.1594752448994014E-2</v>
      </c>
      <c r="S12" s="2"/>
    </row>
    <row r="13" spans="1:20" x14ac:dyDescent="0.3">
      <c r="B13">
        <v>12</v>
      </c>
      <c r="C13">
        <v>2E-3</v>
      </c>
      <c r="D13">
        <v>0.22800000000000001</v>
      </c>
      <c r="E13">
        <v>0.25600000000000001</v>
      </c>
      <c r="F13">
        <v>0.28199999999999997</v>
      </c>
      <c r="G13">
        <v>0.32100000000000001</v>
      </c>
      <c r="M13" t="s">
        <v>13</v>
      </c>
      <c r="N13" s="2">
        <f>STDEV(C11:C13)</f>
        <v>0</v>
      </c>
      <c r="O13" s="2">
        <f t="shared" ref="O13:R13" si="3">STDEV(D11:D13)</f>
        <v>6.5000000000000044E-2</v>
      </c>
      <c r="P13" s="2">
        <f t="shared" si="3"/>
        <v>7.5082177201605663E-2</v>
      </c>
      <c r="Q13" s="2">
        <f t="shared" si="3"/>
        <v>8.5807925041921362E-2</v>
      </c>
      <c r="R13" s="2">
        <f t="shared" si="3"/>
        <v>9.8276819918703809E-2</v>
      </c>
      <c r="S13" s="2"/>
    </row>
    <row r="14" spans="1:20" x14ac:dyDescent="0.3">
      <c r="A14" s="4"/>
      <c r="M14" s="4"/>
      <c r="N14" s="2"/>
      <c r="O14" s="2"/>
      <c r="P14" s="2"/>
      <c r="Q14" s="2"/>
      <c r="R14" s="2"/>
      <c r="S14" s="2"/>
    </row>
    <row r="15" spans="1:20" x14ac:dyDescent="0.3">
      <c r="M15" s="4"/>
      <c r="S15" s="1"/>
    </row>
    <row r="16" spans="1:20" x14ac:dyDescent="0.3">
      <c r="M16" s="4"/>
      <c r="S16" s="1"/>
    </row>
    <row r="17" spans="1:19" x14ac:dyDescent="0.3">
      <c r="M17" s="4"/>
      <c r="S17" s="1"/>
    </row>
    <row r="18" spans="1:19" x14ac:dyDescent="0.3">
      <c r="A18" s="4"/>
      <c r="F18" s="8"/>
      <c r="M18" s="4"/>
    </row>
    <row r="19" spans="1:19" x14ac:dyDescent="0.3">
      <c r="A19" s="4"/>
      <c r="H19" s="8"/>
      <c r="M19" s="4"/>
    </row>
    <row r="20" spans="1:19" x14ac:dyDescent="0.3">
      <c r="A20" s="4"/>
      <c r="M20" s="4"/>
    </row>
    <row r="21" spans="1:19" x14ac:dyDescent="0.3">
      <c r="M21" s="4"/>
    </row>
    <row r="23" spans="1:19" x14ac:dyDescent="0.3">
      <c r="A23" t="s">
        <v>3</v>
      </c>
      <c r="B23" t="s">
        <v>15</v>
      </c>
      <c r="C23" s="1" t="s">
        <v>16</v>
      </c>
      <c r="D23" s="1" t="s">
        <v>17</v>
      </c>
    </row>
    <row r="24" spans="1:19" x14ac:dyDescent="0.3">
      <c r="A24" t="s">
        <v>14</v>
      </c>
      <c r="B24">
        <f>60/(3.3*LOG(E2/D2))</f>
        <v>524.71107220869362</v>
      </c>
      <c r="C24">
        <f>60/(3.3*LOG(F2/E2))</f>
        <v>330.67396294483757</v>
      </c>
      <c r="D24">
        <f>60/(3.3*LOG(G2/F2))</f>
        <v>324.21001516923997</v>
      </c>
    </row>
    <row r="25" spans="1:19" x14ac:dyDescent="0.3">
      <c r="B25">
        <f t="shared" ref="B25:B34" si="4">60/(3.3*LOG(E3/D3))</f>
        <v>443.44162088381199</v>
      </c>
      <c r="C25">
        <f t="shared" ref="C25:C35" si="5">60/(3.3*LOG(F3/E3))</f>
        <v>330.29286113254267</v>
      </c>
      <c r="D25">
        <f t="shared" ref="D25:D35" si="6">60/(3.3*LOG(G3/F3))</f>
        <v>330.78605148973099</v>
      </c>
    </row>
    <row r="26" spans="1:19" x14ac:dyDescent="0.3">
      <c r="B26">
        <f t="shared" si="4"/>
        <v>456.01025024157991</v>
      </c>
      <c r="C26">
        <f t="shared" si="5"/>
        <v>311.47789470405877</v>
      </c>
      <c r="D26">
        <f t="shared" si="6"/>
        <v>293.39593901839766</v>
      </c>
      <c r="S26" s="1"/>
    </row>
    <row r="27" spans="1:19" x14ac:dyDescent="0.3">
      <c r="A27" t="s">
        <v>11</v>
      </c>
      <c r="B27">
        <f t="shared" si="4"/>
        <v>504.82324869178473</v>
      </c>
      <c r="C27">
        <f t="shared" si="5"/>
        <v>301.82180376182947</v>
      </c>
      <c r="D27">
        <f t="shared" si="6"/>
        <v>298.42814703963683</v>
      </c>
    </row>
    <row r="28" spans="1:19" x14ac:dyDescent="0.3">
      <c r="A28" s="4"/>
      <c r="B28">
        <f>60/(3.3*LOG(E6/D6))</f>
        <v>512.10826457539008</v>
      </c>
      <c r="C28">
        <f t="shared" si="5"/>
        <v>299.2286995657231</v>
      </c>
      <c r="D28">
        <f t="shared" si="6"/>
        <v>327.19429364686545</v>
      </c>
    </row>
    <row r="29" spans="1:19" x14ac:dyDescent="0.3">
      <c r="B29">
        <f>60/(3.3*LOG(E7/D7))</f>
        <v>476.11906047037098</v>
      </c>
      <c r="C29">
        <f t="shared" si="5"/>
        <v>309.62285622857695</v>
      </c>
      <c r="D29">
        <f t="shared" si="6"/>
        <v>323.33551481827669</v>
      </c>
    </row>
    <row r="30" spans="1:19" x14ac:dyDescent="0.3">
      <c r="A30" t="s">
        <v>12</v>
      </c>
      <c r="B30">
        <f t="shared" si="4"/>
        <v>369.00294547605023</v>
      </c>
      <c r="C30">
        <f t="shared" si="5"/>
        <v>410.90847207828551</v>
      </c>
      <c r="D30">
        <f t="shared" si="6"/>
        <v>326.62469539245791</v>
      </c>
    </row>
    <row r="31" spans="1:19" x14ac:dyDescent="0.3">
      <c r="B31">
        <f t="shared" si="4"/>
        <v>386.17705386413928</v>
      </c>
      <c r="C31">
        <f t="shared" si="5"/>
        <v>391.00255815282537</v>
      </c>
      <c r="D31">
        <f t="shared" si="6"/>
        <v>298.12006081226468</v>
      </c>
    </row>
    <row r="32" spans="1:19" x14ac:dyDescent="0.3">
      <c r="A32" s="4"/>
      <c r="B32">
        <f t="shared" si="4"/>
        <v>387.49175385886406</v>
      </c>
      <c r="C32">
        <f t="shared" si="5"/>
        <v>406.66351957194547</v>
      </c>
      <c r="D32">
        <f t="shared" si="6"/>
        <v>334.91267023787714</v>
      </c>
    </row>
    <row r="33" spans="1:10" x14ac:dyDescent="0.3">
      <c r="A33" t="s">
        <v>13</v>
      </c>
      <c r="B33">
        <f t="shared" si="4"/>
        <v>514.6579926104265</v>
      </c>
      <c r="C33">
        <f t="shared" si="5"/>
        <v>616.11148932371077</v>
      </c>
      <c r="D33">
        <f t="shared" si="6"/>
        <v>322.34962281286761</v>
      </c>
      <c r="J33" t="s">
        <v>5</v>
      </c>
    </row>
    <row r="34" spans="1:10" x14ac:dyDescent="0.3">
      <c r="B34">
        <f t="shared" si="4"/>
        <v>381.83117712125988</v>
      </c>
      <c r="C34">
        <f t="shared" si="5"/>
        <v>395.9067653688777</v>
      </c>
      <c r="D34">
        <f t="shared" si="6"/>
        <v>308.53167465841608</v>
      </c>
    </row>
    <row r="35" spans="1:10" x14ac:dyDescent="0.3">
      <c r="B35">
        <f>60/(3.3*LOG(E13/D13))</f>
        <v>361.43078064681561</v>
      </c>
      <c r="C35">
        <f t="shared" si="5"/>
        <v>432.8062150319796</v>
      </c>
      <c r="D35">
        <f t="shared" si="6"/>
        <v>323.19828493406629</v>
      </c>
    </row>
    <row r="36" spans="1:10" x14ac:dyDescent="0.3">
      <c r="A36" s="4"/>
    </row>
    <row r="40" spans="1:10" x14ac:dyDescent="0.3">
      <c r="A40" s="4"/>
    </row>
    <row r="41" spans="1:10" x14ac:dyDescent="0.3">
      <c r="A41" s="4"/>
    </row>
    <row r="42" spans="1:10" x14ac:dyDescent="0.3">
      <c r="A42" s="4"/>
    </row>
    <row r="45" spans="1:10" x14ac:dyDescent="0.3">
      <c r="A45" t="s">
        <v>3</v>
      </c>
    </row>
    <row r="46" spans="1:10" x14ac:dyDescent="0.3">
      <c r="B46" t="s">
        <v>15</v>
      </c>
      <c r="C46" s="5" t="s">
        <v>16</v>
      </c>
      <c r="D46" s="1" t="s">
        <v>17</v>
      </c>
      <c r="E46" t="s">
        <v>20</v>
      </c>
    </row>
    <row r="47" spans="1:10" x14ac:dyDescent="0.3">
      <c r="A47" t="s">
        <v>14</v>
      </c>
      <c r="B47">
        <f>AVERAGE(B24:B26)</f>
        <v>474.72098111136182</v>
      </c>
      <c r="C47">
        <f>AVERAGE(C24:C26)</f>
        <v>324.148239593813</v>
      </c>
      <c r="D47">
        <f>AVERAGE(D24:D26)</f>
        <v>316.13066855912285</v>
      </c>
      <c r="E47">
        <f>AVERAGE(B24:D26)</f>
        <v>371.66662975476589</v>
      </c>
    </row>
    <row r="48" spans="1:10" x14ac:dyDescent="0.3">
      <c r="A48" t="s">
        <v>11</v>
      </c>
      <c r="B48">
        <f>AVERAGE(B27:B29)</f>
        <v>497.68352457918189</v>
      </c>
      <c r="C48">
        <f>AVERAGE(C27:C29)</f>
        <v>303.55778651870986</v>
      </c>
      <c r="D48">
        <f t="shared" ref="D48" si="7">AVERAGE(D27:D29)</f>
        <v>316.31931850159299</v>
      </c>
      <c r="E48">
        <f>AVERAGE(B27:D29)</f>
        <v>372.52020986649495</v>
      </c>
    </row>
    <row r="49" spans="1:5" x14ac:dyDescent="0.3">
      <c r="A49" t="s">
        <v>12</v>
      </c>
      <c r="B49">
        <f>AVERAGE(B30:B32)</f>
        <v>380.89058439968449</v>
      </c>
      <c r="C49">
        <f t="shared" ref="C49" si="8">AVERAGE(C30:C32)</f>
        <v>402.85818326768549</v>
      </c>
      <c r="D49">
        <f>AVERAGE(D30:D32)</f>
        <v>319.88580881419989</v>
      </c>
      <c r="E49">
        <f>AVERAGE(B30:D32)</f>
        <v>367.87819216052333</v>
      </c>
    </row>
    <row r="50" spans="1:5" x14ac:dyDescent="0.3">
      <c r="A50" t="s">
        <v>13</v>
      </c>
      <c r="B50">
        <f>AVERAGE(B33:B35)</f>
        <v>419.30665012616737</v>
      </c>
      <c r="C50">
        <f t="shared" ref="C50" si="9">AVERAGE(C33:C35)</f>
        <v>481.60815657485608</v>
      </c>
      <c r="D50">
        <f>AVERAGE(D33:D35)</f>
        <v>318.02652746845001</v>
      </c>
      <c r="E50">
        <f>AVERAGE(B33:D35)</f>
        <v>406.31377805649112</v>
      </c>
    </row>
    <row r="52" spans="1:5" x14ac:dyDescent="0.3">
      <c r="A52" s="4"/>
    </row>
    <row r="53" spans="1:5" x14ac:dyDescent="0.3">
      <c r="A53" s="4"/>
      <c r="B53" s="1" t="s">
        <v>18</v>
      </c>
      <c r="C53" t="s">
        <v>19</v>
      </c>
    </row>
    <row r="54" spans="1:5" x14ac:dyDescent="0.3">
      <c r="A54" t="s">
        <v>14</v>
      </c>
      <c r="B54">
        <f>AVERAGE(D24:D26)</f>
        <v>316.13066855912285</v>
      </c>
      <c r="C54">
        <f>STDEV(D24:D26)</f>
        <v>19.96151319137773</v>
      </c>
    </row>
    <row r="55" spans="1:5" x14ac:dyDescent="0.3">
      <c r="A55" t="s">
        <v>11</v>
      </c>
      <c r="B55">
        <f>AVERAGE(D27:D29)</f>
        <v>316.31931850159299</v>
      </c>
      <c r="C55">
        <f>STDEV(D27:D29)</f>
        <v>15.61387382179154</v>
      </c>
    </row>
    <row r="56" spans="1:5" x14ac:dyDescent="0.3">
      <c r="A56" t="s">
        <v>12</v>
      </c>
      <c r="B56">
        <f>AVERAGE(D30:D32)</f>
        <v>319.88580881419989</v>
      </c>
      <c r="C56">
        <f>STDEV(D30:D32)</f>
        <v>19.299830862533121</v>
      </c>
    </row>
    <row r="57" spans="1:5" x14ac:dyDescent="0.3">
      <c r="A57" t="s">
        <v>13</v>
      </c>
      <c r="B57">
        <f>AVERAGE(D33:D35)</f>
        <v>318.02652746845001</v>
      </c>
      <c r="C57">
        <f>STDEV(D33:D35)</f>
        <v>8.2337251145606043</v>
      </c>
    </row>
    <row r="58" spans="1:5" x14ac:dyDescent="0.3">
      <c r="A58" s="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D026-93C8-40AB-BF61-6F40903F4BFA}">
  <dimension ref="A1:J20"/>
  <sheetViews>
    <sheetView zoomScale="88" workbookViewId="0">
      <selection activeCell="K10" sqref="K10"/>
    </sheetView>
  </sheetViews>
  <sheetFormatPr defaultRowHeight="15.6" x14ac:dyDescent="0.3"/>
  <cols>
    <col min="2" max="2" width="8.8984375" bestFit="1" customWidth="1"/>
    <col min="4" max="4" width="18.69921875" customWidth="1"/>
    <col min="5" max="6" width="8.8984375" bestFit="1" customWidth="1"/>
    <col min="8" max="8" width="17.69921875" customWidth="1"/>
    <col min="9" max="9" width="12.296875" bestFit="1" customWidth="1"/>
    <col min="10" max="10" width="8.8984375" bestFit="1" customWidth="1"/>
  </cols>
  <sheetData>
    <row r="1" spans="1:10" x14ac:dyDescent="0.3">
      <c r="B1" s="1"/>
    </row>
    <row r="2" spans="1:10" x14ac:dyDescent="0.3">
      <c r="I2" s="7"/>
      <c r="J2" s="7"/>
    </row>
    <row r="3" spans="1:10" x14ac:dyDescent="0.3">
      <c r="D3" s="4"/>
      <c r="H3" s="4"/>
      <c r="J3" s="7"/>
    </row>
    <row r="4" spans="1:10" x14ac:dyDescent="0.3">
      <c r="D4" s="4"/>
      <c r="H4" s="4"/>
    </row>
    <row r="5" spans="1:10" x14ac:dyDescent="0.3">
      <c r="D5" s="4"/>
      <c r="H5" s="4"/>
    </row>
    <row r="6" spans="1:10" x14ac:dyDescent="0.3">
      <c r="A6" s="4"/>
      <c r="D6" s="4"/>
      <c r="H6" s="4"/>
    </row>
    <row r="10" spans="1:10" x14ac:dyDescent="0.3">
      <c r="A10" s="4"/>
    </row>
    <row r="14" spans="1:10" x14ac:dyDescent="0.3">
      <c r="A14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pFs</vt:lpstr>
      <vt:lpstr>Generation 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2020-07-28T15:15:01Z</dcterms:created>
  <dcterms:modified xsi:type="dcterms:W3CDTF">2021-10-13T19:46:26Z</dcterms:modified>
</cp:coreProperties>
</file>