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DC1CB4D9-6B61-4D14-A39D-9229581BAB6D}" xr6:coauthVersionLast="46" xr6:coauthVersionMax="47" xr10:uidLastSave="{00000000-0000-0000-0000-000000000000}"/>
  <bookViews>
    <workbookView xWindow="-108" yWindow="-108" windowWidth="23256" windowHeight="12576" xr2:uid="{0AB0EBE7-6204-2C4D-85EF-653C39EA3D7F}"/>
  </bookViews>
  <sheets>
    <sheet name="Sheet1" sheetId="1" r:id="rId1"/>
  </sheets>
  <definedNames>
    <definedName name="d">Sheet1!$N:$N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H2" i="1"/>
  <c r="H3" i="1"/>
  <c r="H4" i="1"/>
  <c r="K12" i="1"/>
  <c r="O12" i="1"/>
  <c r="K13" i="1"/>
  <c r="K14" i="1"/>
  <c r="K17" i="1"/>
  <c r="K16" i="1"/>
  <c r="K15" i="1"/>
  <c r="J25" i="1"/>
  <c r="J26" i="1"/>
  <c r="J27" i="1"/>
  <c r="J28" i="1"/>
  <c r="O16" i="1"/>
  <c r="O15" i="1"/>
  <c r="H26" i="1"/>
  <c r="H27" i="1"/>
  <c r="I27" i="1"/>
  <c r="I26" i="1"/>
  <c r="H25" i="1"/>
  <c r="I25" i="1"/>
  <c r="H28" i="1"/>
  <c r="I28" i="1"/>
  <c r="L4" i="1" l="1"/>
  <c r="L3" i="1"/>
  <c r="L2" i="1"/>
  <c r="M12" i="1"/>
  <c r="J2" i="1"/>
  <c r="J4" i="1"/>
  <c r="K2" i="1"/>
  <c r="K3" i="1"/>
  <c r="J3" i="1"/>
  <c r="K4" i="1"/>
  <c r="L27" i="1"/>
  <c r="K26" i="1"/>
  <c r="K28" i="1"/>
  <c r="K25" i="1"/>
  <c r="M15" i="1"/>
  <c r="L26" i="1"/>
  <c r="K27" i="1"/>
  <c r="L28" i="1"/>
  <c r="L25" i="1"/>
  <c r="M16" i="1"/>
</calcChain>
</file>

<file path=xl/sharedStrings.xml><?xml version="1.0" encoding="utf-8"?>
<sst xmlns="http://schemas.openxmlformats.org/spreadsheetml/2006/main" count="45" uniqueCount="38">
  <si>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</si>
  <si>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</si>
  <si>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</si>
  <si>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</si>
  <si>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</si>
  <si>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</si>
  <si>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</si>
  <si>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</si>
  <si>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</si>
  <si>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</si>
  <si>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</si>
  <si>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</si>
  <si>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</si>
  <si>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</si>
  <si>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</si>
  <si>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</si>
  <si>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</si>
  <si>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</si>
  <si>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LVS vs. Tn7::RpsU1</t>
  </si>
  <si>
    <t>Tn7::RpsU2 vs. Tn7::RpsU3</t>
  </si>
  <si>
    <t>Tn7::RpsU1 vs. Tn7::RpsU2</t>
  </si>
  <si>
    <t>LVS vs Tn7::rpsU1</t>
  </si>
  <si>
    <t>LVS vs Tn7::rpsU2</t>
  </si>
  <si>
    <t>LVS vs Tn7::rpsU3</t>
  </si>
  <si>
    <t>mm Different from LVS</t>
  </si>
  <si>
    <t>Std Dev different from LVS</t>
  </si>
  <si>
    <t>LVS vs. Tn7::RpsU2</t>
  </si>
  <si>
    <t>LVS vs. Tn7::RpsU3</t>
  </si>
  <si>
    <t>Tn7::RpsU1 vs. Tn7::RpsU3</t>
  </si>
  <si>
    <t>wt/rpsu1</t>
  </si>
  <si>
    <t>rpsu1/rpsu3</t>
  </si>
  <si>
    <t>Tn7::rpsU3</t>
  </si>
  <si>
    <t xml:space="preserve"> </t>
  </si>
  <si>
    <t>Tn7::rpsU1</t>
  </si>
  <si>
    <t>Tn7::rpsU1 close</t>
  </si>
  <si>
    <t>Tn7::rpsU1 ksgr1</t>
  </si>
  <si>
    <t>Tn7::rpsU3 close</t>
  </si>
  <si>
    <t>Tn7::rpsU3 ksgr1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</si>
</sst>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Sheet1!$I$2:$I$14</c:f>
                <c:numCache>
                  <c:formatCode>General</c:formatCode>
                  <c:ptCount val="13"/>
                  <c:pt idx="0">
                    <c:v>0.3592858657578008</c:v>
                  </c:pt>
                  <c:pt idx="1">
                    <c:v>0.42297320640122538</c:v>
                  </c:pt>
                  <c:pt idx="2">
                    <c:v>1.4700749980868328</c:v>
                  </c:pt>
                  <c:pt idx="3">
                    <c:v>1.580967214502988</c:v>
                  </c:pt>
                  <c:pt idx="4">
                    <c:v>1.490011073784353</c:v>
                  </c:pt>
                  <c:pt idx="5">
                    <c:v>0.61222789874359729</c:v>
                  </c:pt>
                </c:numCache>
              </c:numRef>
            </c:plus>
            <c:minus>
              <c:numRef>
                <c:f>Sheet1!$I$2:$I$14</c:f>
                <c:numCache>
                  <c:formatCode>General</c:formatCode>
                  <c:ptCount val="13"/>
                  <c:pt idx="0">
                    <c:v>0.3592858657578008</c:v>
                  </c:pt>
                  <c:pt idx="1">
                    <c:v>0.42297320640122538</c:v>
                  </c:pt>
                  <c:pt idx="2">
                    <c:v>1.4700749980868328</c:v>
                  </c:pt>
                  <c:pt idx="3">
                    <c:v>1.580967214502988</c:v>
                  </c:pt>
                  <c:pt idx="4">
                    <c:v>1.490011073784353</c:v>
                  </c:pt>
                  <c:pt idx="5">
                    <c:v>0.61222789874359729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Sheet1!$A$2:$A$7</c:f>
              <c:strCache>
                <c:ptCount val="6"/>
                <c:pt idx="0">
                  <c:v>Tn7::rpsU1</c:v>
                </c:pt>
                <c:pt idx="1">
                  <c:v>Tn7::rpsU1 close</c:v>
                </c:pt>
                <c:pt idx="2">
                  <c:v>Tn7::rpsU1 ksgr1</c:v>
                </c:pt>
                <c:pt idx="3">
                  <c:v>Tn7::rpsU3</c:v>
                </c:pt>
                <c:pt idx="4">
                  <c:v>Tn7::rpsU3 close</c:v>
                </c:pt>
                <c:pt idx="5">
                  <c:v>Tn7::rpsU3 ksgr1</c:v>
                </c:pt>
              </c:strCache>
            </c:strRef>
          </c:cat>
          <c:val>
            <c:numRef>
              <c:f>Sheet1!$H$2:$H$7</c:f>
              <c:numCache>
                <c:formatCode>General</c:formatCode>
                <c:ptCount val="6"/>
                <c:pt idx="0">
                  <c:v>33.014000000000003</c:v>
                </c:pt>
                <c:pt idx="1">
                  <c:v>15.227</c:v>
                </c:pt>
                <c:pt idx="2">
                  <c:v>17.622499999999999</c:v>
                </c:pt>
                <c:pt idx="3">
                  <c:v>41.019333333333329</c:v>
                </c:pt>
                <c:pt idx="4">
                  <c:v>19.395999999999997</c:v>
                </c:pt>
                <c:pt idx="5">
                  <c:v>19.036000000000001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accent1">
              <a:lumMod val="40000"/>
              <a:lumOff val="60000"/>
            </a:schemeClr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>
                    <a:alpha val="0"/>
                  </a:srgb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002060"/>
                    </a:solidFill>
                  </a:rPr>
                  <a:t>Inhibitory Zone Diameter for Kasugamycin 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Sheet1!$K$24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Sheet1!$L$25:$L$28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2.2230212904071584E-2</c:v>
                  </c:pt>
                  <c:pt idx="2">
                    <c:v>4.0900254496078356E-2</c:v>
                  </c:pt>
                  <c:pt idx="3">
                    <c:v>3.1318194115221853E-2</c:v>
                  </c:pt>
                </c:numCache>
              </c:numRef>
            </c:plus>
            <c:minus>
              <c:numRef>
                <c:f>Sheet1!$L$25:$L$28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2.2230212904071584E-2</c:v>
                  </c:pt>
                  <c:pt idx="2">
                    <c:v>4.0900254496078356E-2</c:v>
                  </c:pt>
                  <c:pt idx="3">
                    <c:v>3.1318194115221853E-2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Sheet1!$A$25:$A$28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Sheet1!$K$25:$K$28</c:f>
              <c:numCache>
                <c:formatCode>General</c:formatCode>
                <c:ptCount val="4"/>
                <c:pt idx="0">
                  <c:v>1</c:v>
                </c:pt>
                <c:pt idx="1">
                  <c:v>0.84882038291063455</c:v>
                </c:pt>
                <c:pt idx="2">
                  <c:v>1.0060127058554966</c:v>
                </c:pt>
                <c:pt idx="3">
                  <c:v>1.099011719696761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1089189</xdr:colOff>
      <xdr:row>8</xdr:row>
      <xdr:rowOff>47110</xdr:rowOff>
    </xdr:from>
    <xdr:to>
      <xdr:col>10</xdr:col>
      <xdr:colOff>147282</xdr:colOff>
      <xdr:row>32</xdr:row>
      <xdr:rowOff>27038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25959</xdr:rowOff>
    </xdr:from>
    <xdr:to>
      <xdr:col>6</xdr:col>
      <xdr:colOff>564382</xdr:colOff>
      <xdr:row>49</xdr:row>
      <xdr:rowOff>127558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O28"/>
  <sheetViews>
    <sheetView tabSelected="1" topLeftCell="A10" zoomScale="82" zoomScaleNormal="344" workbookViewId="0">
      <selection activeCell="E7" sqref="E7"/>
    </sheetView>
  </sheetViews>
  <sheetFormatPr defaultColWidth="11.19921875" defaultRowHeight="15.6" x14ac:dyDescent="0.3"/>
  <cols>
    <col min="1" max="1" width="21.296875" customWidth="1"/>
    <col min="2" max="3" width="15.69921875" bestFit="1" customWidth="1"/>
    <col min="4" max="7" width="15.5" customWidth="1"/>
    <col min="8" max="8" width="19.19921875" customWidth="1"/>
    <col min="9" max="9" width="12.69921875" customWidth="1"/>
    <col min="10" max="10" width="19.296875" customWidth="1"/>
    <col min="11" max="11" width="18.69921875" customWidth="1"/>
    <col min="12" max="12" width="11.19921875" customWidth="1"/>
    <col min="13" max="13" width="13.796875" customWidth="1"/>
  </cols>
  <sheetData>
    <row r="1" spans="1:15" x14ac:dyDescent="0.3">
      <c r="A1" s="1" t="s">
        <v>0</v>
      </c>
      <c r="B1" s="1" t="s">
        <v>5</v>
      </c>
      <c r="C1" s="1" t="s">
        <v>6</v>
      </c>
      <c r="D1" s="1" t="s">
        <v>7</v>
      </c>
      <c r="E1" s="1"/>
      <c r="F1" s="1"/>
      <c r="G1" s="1"/>
      <c r="H1" s="1" t="s">
        <v>8</v>
      </c>
      <c r="I1" s="4" t="s">
        <v>11</v>
      </c>
      <c r="J1" s="3" t="s">
        <v>12</v>
      </c>
      <c r="K1" s="3" t="s">
        <v>24</v>
      </c>
      <c r="L1" s="5" t="s">
        <v>25</v>
      </c>
    </row>
    <row r="2" spans="1:15" x14ac:dyDescent="0.3">
      <c r="A2" s="8" t="s">
        <v>33</v>
      </c>
      <c r="B2" s="6">
        <v>33.938000000000002</v>
      </c>
      <c r="C2" s="6">
        <v>32.090000000000003</v>
      </c>
      <c r="G2" s="6" t="s">
        <v>32</v>
      </c>
      <c r="H2">
        <f t="shared" ref="H2:H4" si="0">AVERAGE(B2:G2)</f>
        <v>33.014000000000003</v>
      </c>
      <c r="I2" s="2">
        <v>0.3592858657578008</v>
      </c>
      <c r="J2" t="e">
        <f>H2/#REF!</f>
        <v>#REF!</v>
      </c>
      <c r="K2" t="e">
        <f>#REF!-H2</f>
        <v>#REF!</v>
      </c>
      <c r="L2" t="e">
        <f>#REF!-I2</f>
        <v>#REF!</v>
      </c>
    </row>
    <row r="3" spans="1:15" x14ac:dyDescent="0.3">
      <c r="A3" s="8" t="s">
        <v>34</v>
      </c>
      <c r="B3" s="6">
        <v>16.853000000000002</v>
      </c>
      <c r="C3" s="6">
        <v>13.601000000000001</v>
      </c>
      <c r="G3" s="6" t="s">
        <v>32</v>
      </c>
      <c r="H3">
        <f t="shared" si="0"/>
        <v>15.227</v>
      </c>
      <c r="I3" s="2">
        <v>0.42297320640122538</v>
      </c>
      <c r="J3" t="e">
        <f>H3/#REF!</f>
        <v>#REF!</v>
      </c>
      <c r="K3" t="e">
        <f>#REF!-H3</f>
        <v>#REF!</v>
      </c>
      <c r="L3" t="e">
        <f>#REF!-I3</f>
        <v>#REF!</v>
      </c>
    </row>
    <row r="4" spans="1:15" x14ac:dyDescent="0.3">
      <c r="A4" s="8" t="s">
        <v>35</v>
      </c>
      <c r="B4" s="6">
        <v>18.661999999999999</v>
      </c>
      <c r="C4" s="6">
        <v>16.582999999999998</v>
      </c>
      <c r="G4" s="6" t="s">
        <v>32</v>
      </c>
      <c r="H4">
        <f t="shared" si="0"/>
        <v>17.622499999999999</v>
      </c>
      <c r="I4" s="2">
        <f t="shared" ref="I4" si="1">STDEV(B4:G4)</f>
        <v>1.4700749980868328</v>
      </c>
      <c r="J4" t="e">
        <f>H4/#REF!</f>
        <v>#REF!</v>
      </c>
      <c r="K4" t="e">
        <f>#REF!-H4</f>
        <v>#REF!</v>
      </c>
      <c r="L4" t="e">
        <f>#REF!-I4</f>
        <v>#REF!</v>
      </c>
    </row>
    <row r="5" spans="1:15" x14ac:dyDescent="0.3">
      <c r="A5" s="8" t="s">
        <v>31</v>
      </c>
      <c r="B5" s="6">
        <v>41.573999999999998</v>
      </c>
      <c r="H5">
        <v>41.019333333333329</v>
      </c>
      <c r="I5">
        <v>1.580967214502988</v>
      </c>
    </row>
    <row r="6" spans="1:15" x14ac:dyDescent="0.3">
      <c r="A6" s="8" t="s">
        <v>36</v>
      </c>
      <c r="B6" s="6">
        <v>16.59</v>
      </c>
      <c r="H6">
        <v>19.395999999999997</v>
      </c>
      <c r="I6">
        <v>1.490011073784353</v>
      </c>
    </row>
    <row r="7" spans="1:15" x14ac:dyDescent="0.3">
      <c r="A7" s="8" t="s">
        <v>37</v>
      </c>
      <c r="B7" s="6">
        <v>19.137</v>
      </c>
      <c r="H7">
        <v>19.036000000000001</v>
      </c>
      <c r="I7">
        <v>0.61222789874359729</v>
      </c>
    </row>
    <row r="8" spans="1:15" x14ac:dyDescent="0.3">
      <c r="B8" s="6"/>
    </row>
    <row r="10" spans="1:15" x14ac:dyDescent="0.3">
      <c r="K10" t="s">
        <v>10</v>
      </c>
      <c r="M10" t="s">
        <v>9</v>
      </c>
      <c r="O10" t="s">
        <v>17</v>
      </c>
    </row>
    <row r="12" spans="1:15" x14ac:dyDescent="0.3">
      <c r="J12" t="s">
        <v>18</v>
      </c>
      <c r="K12" t="e">
        <f>TTEST(#REF!,B2:G2,2,2)</f>
        <v>#REF!</v>
      </c>
      <c r="M12" t="e">
        <f>H2/#REF!</f>
        <v>#REF!</v>
      </c>
      <c r="N12" t="s">
        <v>21</v>
      </c>
      <c r="O12" t="e">
        <f>TTEST(#REF!,B2:D2,2,2)</f>
        <v>#REF!</v>
      </c>
    </row>
    <row r="13" spans="1:15" x14ac:dyDescent="0.3">
      <c r="J13" t="s">
        <v>26</v>
      </c>
      <c r="K13" t="e">
        <f>TTEST(#REF!,B3:G3,2,2)</f>
        <v>#REF!</v>
      </c>
    </row>
    <row r="14" spans="1:15" x14ac:dyDescent="0.3">
      <c r="J14" t="s">
        <v>27</v>
      </c>
      <c r="K14" t="e">
        <f>TTEST(#REF!,B4:G4,2,2)</f>
        <v>#REF!</v>
      </c>
    </row>
    <row r="15" spans="1:15" x14ac:dyDescent="0.3">
      <c r="J15" t="s">
        <v>20</v>
      </c>
      <c r="K15">
        <f>TTEST(B2:D2,B3:G3,2,2)</f>
        <v>1.0875300500166265E-2</v>
      </c>
      <c r="M15" t="e">
        <f>H3/#REF!</f>
        <v>#REF!</v>
      </c>
      <c r="N15" t="s">
        <v>22</v>
      </c>
      <c r="O15" t="e">
        <f>TTEST(#REF!,B3:D3,2,2)</f>
        <v>#REF!</v>
      </c>
    </row>
    <row r="16" spans="1:15" x14ac:dyDescent="0.3">
      <c r="J16" t="s">
        <v>19</v>
      </c>
      <c r="K16">
        <f>TTEST(B3:D3,B4:D4,2,2)</f>
        <v>0.34034273242645208</v>
      </c>
      <c r="M16" t="e">
        <f>H4/#REF!</f>
        <v>#REF!</v>
      </c>
      <c r="N16" t="s">
        <v>23</v>
      </c>
      <c r="O16" t="e">
        <f>TTEST(#REF!,B4:D4,2,2)</f>
        <v>#REF!</v>
      </c>
    </row>
    <row r="17" spans="1:12" x14ac:dyDescent="0.3">
      <c r="J17" t="s">
        <v>28</v>
      </c>
      <c r="K17">
        <f>TTEST(B2:D2,B4:D4,2,2)</f>
        <v>8.0665956885039442E-3</v>
      </c>
    </row>
    <row r="20" spans="1:12" x14ac:dyDescent="0.3">
      <c r="J20" t="s">
        <v>29</v>
      </c>
      <c r="K20">
        <v>2.6220000000000002E-3</v>
      </c>
    </row>
    <row r="21" spans="1:12" x14ac:dyDescent="0.3">
      <c r="J21" t="s">
        <v>30</v>
      </c>
      <c r="K21">
        <v>2.43E-4</v>
      </c>
    </row>
    <row r="24" spans="1:12" x14ac:dyDescent="0.3">
      <c r="A24" s="1" t="s">
        <v>0</v>
      </c>
      <c r="B24" s="1" t="s">
        <v>5</v>
      </c>
      <c r="C24" s="1" t="s">
        <v>6</v>
      </c>
      <c r="D24" s="1" t="s">
        <v>7</v>
      </c>
      <c r="E24" s="5"/>
      <c r="F24" s="5"/>
      <c r="G24" s="5"/>
      <c r="H24" s="3" t="s">
        <v>13</v>
      </c>
      <c r="I24" s="3" t="s">
        <v>14</v>
      </c>
      <c r="J24" s="3" t="s">
        <v>15</v>
      </c>
      <c r="K24" s="3" t="s">
        <v>16</v>
      </c>
      <c r="L24" s="3" t="s">
        <v>11</v>
      </c>
    </row>
    <row r="25" spans="1:12" x14ac:dyDescent="0.3">
      <c r="A25" s="1" t="s">
        <v>1</v>
      </c>
      <c r="B25" s="2">
        <v>31.82</v>
      </c>
      <c r="C25" s="2">
        <v>30.285</v>
      </c>
      <c r="D25" s="2">
        <v>30.594000000000001</v>
      </c>
      <c r="E25" s="7"/>
      <c r="F25" s="7"/>
      <c r="G25" s="7"/>
      <c r="H25">
        <f>B25/B25</f>
        <v>1</v>
      </c>
      <c r="I25">
        <f>C25/C25</f>
        <v>1</v>
      </c>
      <c r="J25">
        <f>D25/D25</f>
        <v>1</v>
      </c>
      <c r="K25">
        <f>AVERAGE(H25:J25)</f>
        <v>1</v>
      </c>
      <c r="L25">
        <f>STDEV(H25:J25)</f>
        <v>0</v>
      </c>
    </row>
    <row r="26" spans="1:12" x14ac:dyDescent="0.3">
      <c r="A26" s="1" t="s">
        <v>2</v>
      </c>
      <c r="B26" s="2">
        <v>26.234000000000002</v>
      </c>
      <c r="C26" s="2">
        <v>26.286999999999999</v>
      </c>
      <c r="D26" s="2">
        <v>26.128</v>
      </c>
      <c r="E26" s="7"/>
      <c r="F26" s="7"/>
      <c r="G26" s="7"/>
      <c r="H26">
        <f>B26/B25</f>
        <v>0.82445003142677564</v>
      </c>
      <c r="I26">
        <f>C26/C25</f>
        <v>0.8679874525342578</v>
      </c>
      <c r="J26">
        <f>D26/D25</f>
        <v>0.85402366477087011</v>
      </c>
      <c r="K26">
        <f>AVERAGE(H26:J26)</f>
        <v>0.84882038291063455</v>
      </c>
      <c r="L26">
        <f>STDEV(H26:J26)</f>
        <v>2.2230212904071584E-2</v>
      </c>
    </row>
    <row r="27" spans="1:12" x14ac:dyDescent="0.3">
      <c r="A27" s="1" t="s">
        <v>3</v>
      </c>
      <c r="B27" s="2">
        <v>30.518000000000001</v>
      </c>
      <c r="C27" s="2">
        <v>31.039000000000001</v>
      </c>
      <c r="D27" s="2">
        <v>31.635999999999999</v>
      </c>
      <c r="E27" s="7"/>
      <c r="F27" s="7"/>
      <c r="G27" s="7"/>
      <c r="H27">
        <f>B27/B25</f>
        <v>0.95908233815210564</v>
      </c>
      <c r="I27">
        <f>C27/C25</f>
        <v>1.0248968136040946</v>
      </c>
      <c r="J27">
        <f>D27/D25</f>
        <v>1.0340589658102894</v>
      </c>
      <c r="K27">
        <f>AVERAGE(H27:J27)</f>
        <v>1.0060127058554966</v>
      </c>
      <c r="L27">
        <f>STDEV(H27:J27)</f>
        <v>4.0900254496078356E-2</v>
      </c>
    </row>
    <row r="28" spans="1:12" x14ac:dyDescent="0.3">
      <c r="A28" s="1" t="s">
        <v>4</v>
      </c>
      <c r="B28" s="2">
        <v>34.463999999999999</v>
      </c>
      <c r="C28" s="2">
        <v>32.673000000000002</v>
      </c>
      <c r="D28" s="2">
        <v>34.726999999999997</v>
      </c>
      <c r="E28" s="7"/>
      <c r="F28" s="7"/>
      <c r="G28" s="7"/>
      <c r="H28">
        <f>B28/B25</f>
        <v>1.0830923947203017</v>
      </c>
      <c r="I28">
        <f>C28/C25</f>
        <v>1.0788509162951958</v>
      </c>
      <c r="J28">
        <f>D28/D25</f>
        <v>1.1350918480747858</v>
      </c>
      <c r="K28">
        <f t="shared" ref="K28" si="2">AVERAGE(H28:J28)</f>
        <v>1.099011719696761</v>
      </c>
      <c r="L28">
        <f t="shared" ref="L28" si="3">STDEV(H28:J28)</f>
        <v>3.1318194115221853E-2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2021-07-21T22:35:20Z</dcterms:modified>
</cp:coreProperties>
</file>