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hared drives\KRamsey Lab\Oli Horyn\DDA Excel\"/>
    </mc:Choice>
  </mc:AlternateContent>
  <xr:revisionPtr revIDLastSave="0" documentId="8_{F7B543FB-88D0-4EBE-84E3-696C34EDBDA9}" xr6:coauthVersionLast="46" xr6:coauthVersionMax="46" xr10:uidLastSave="{00000000-0000-0000-0000-000000000000}"/>
  <bookViews>
    <workbookView xWindow="-108" yWindow="-108" windowWidth="23256" windowHeight="12576" xr2:uid="{0AB0EBE7-6204-2C4D-85EF-653C39EA3D7F}"/>
  </bookViews>
  <sheets>
    <sheet name="Sheet1" sheetId="1" r:id="rId1"/>
  </sheets>
  <definedNames>
    <definedName name="d">Sheet1!$M:$M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13" i="1" l="1"/>
  <c r="J18" i="1"/>
  <c r="J17" i="1"/>
  <c r="J16" i="1"/>
  <c r="J15" i="1"/>
  <c r="J14" i="1"/>
  <c r="G3" i="1"/>
  <c r="H3" i="1"/>
  <c r="G4" i="1"/>
  <c r="H4" i="1"/>
  <c r="G5" i="1"/>
  <c r="H5" i="1"/>
  <c r="I26" i="1"/>
  <c r="I27" i="1"/>
  <c r="I28" i="1"/>
  <c r="I29" i="1"/>
  <c r="G2" i="1"/>
  <c r="J4" i="1" s="1"/>
  <c r="H2" i="1"/>
  <c r="N17" i="1"/>
  <c r="N16" i="1"/>
  <c r="G27" i="1"/>
  <c r="G28" i="1"/>
  <c r="H28" i="1"/>
  <c r="H27" i="1"/>
  <c r="N13" i="1"/>
  <c r="G26" i="1"/>
  <c r="H26" i="1"/>
  <c r="G29" i="1"/>
  <c r="H29" i="1"/>
  <c r="I5" i="1" l="1"/>
  <c r="K5" i="1"/>
  <c r="J5" i="1"/>
  <c r="K4" i="1"/>
  <c r="I3" i="1"/>
  <c r="K3" i="1"/>
  <c r="K28" i="1"/>
  <c r="J27" i="1"/>
  <c r="I4" i="1"/>
  <c r="J3" i="1"/>
  <c r="J29" i="1"/>
  <c r="J26" i="1"/>
  <c r="L16" i="1"/>
  <c r="K27" i="1"/>
  <c r="J28" i="1"/>
  <c r="K29" i="1"/>
  <c r="K26" i="1"/>
  <c r="I2" i="1"/>
  <c r="L17" i="1"/>
  <c r="J2" i="1"/>
  <c r="L13" i="1"/>
  <c r="K2" i="1"/>
</calcChain>
</file>

<file path=xl/sharedStrings.xml><?xml version="1.0" encoding="utf-8"?>
<sst xmlns="http://schemas.openxmlformats.org/spreadsheetml/2006/main" count="40" uniqueCount="32">
  <si>
    <t>Strain</t>
  </si>
  <si>
    <t>LVS</t>
  </si>
  <si>
    <t>Tn7::rpsu1</t>
  </si>
  <si>
    <t>Tn7::rpsu2</t>
  </si>
  <si>
    <t>Tn7::rpsu3</t>
  </si>
  <si>
    <t>Rep 1 Zone (mm)</t>
  </si>
  <si>
    <t>Rep 2 Zone (mm)</t>
  </si>
  <si>
    <t>Rep 3 Zone (mm)</t>
  </si>
  <si>
    <t>Average of Replicates</t>
  </si>
  <si>
    <t>Fold Change</t>
  </si>
  <si>
    <t>t Test</t>
  </si>
  <si>
    <t>Std Dev</t>
  </si>
  <si>
    <t>Fold Change from LVS</t>
  </si>
  <si>
    <t>Fold Change 1</t>
  </si>
  <si>
    <t>Fold Change 2</t>
  </si>
  <si>
    <t>Fold Change 3</t>
  </si>
  <si>
    <t>Average Fold Change</t>
  </si>
  <si>
    <t>t test</t>
  </si>
  <si>
    <t>LVS vs. Tn7::RpsU1</t>
  </si>
  <si>
    <t>Tn7::RpsU2 vs. Tn7::RpsU3</t>
  </si>
  <si>
    <t>Tn7::RpsU1 vs. Tn7::RpsU2</t>
  </si>
  <si>
    <t>LVS vs Tn7::rpsU1</t>
  </si>
  <si>
    <t>LVS vs Tn7::rpsU2</t>
  </si>
  <si>
    <t>LVS vs Tn7::rpsU3</t>
  </si>
  <si>
    <t>mm Different from LVS</t>
  </si>
  <si>
    <t>Std Dev different from LVS</t>
  </si>
  <si>
    <r>
      <t>Tn7::</t>
    </r>
    <r>
      <rPr>
        <b/>
        <i/>
        <sz val="12"/>
        <color theme="1"/>
        <rFont val="Calibri"/>
        <family val="2"/>
        <scheme val="minor"/>
      </rPr>
      <t>rpsu1</t>
    </r>
  </si>
  <si>
    <t>LVS vs. Tn7::RpsU2</t>
  </si>
  <si>
    <t>LVS vs. Tn7::RpsU3</t>
  </si>
  <si>
    <t>Tn7::RpsU1 vs. Tn7::RpsU3</t>
  </si>
  <si>
    <t>wt/rpsu1</t>
  </si>
  <si>
    <t>rpsu1/rpsu3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</si>
</sst>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/>
    <xf numFmtId="0" fontId="0" fillId="0" borderId="1" xfId="0" applyBorder="1"/>
    <xf numFmtId="0" fontId="1" fillId="0" borderId="2" xfId="0" applyFont="1" applyFill="1" applyBorder="1"/>
    <xf numFmtId="0" fontId="1" fillId="0" borderId="1" xfId="0" applyFont="1" applyFill="1" applyBorder="1"/>
    <xf numFmtId="0" fontId="1" fillId="0" borderId="2" xfId="0" applyFont="1" applyBorder="1"/>
    <xf numFmtId="0" fontId="0" fillId="0" borderId="1" xfId="0" applyBorder="1" applyAlignment="1">
      <alignment horizontal="center" vertical="center"/>
    </xf>
    <xf numFmtId="0" fontId="0" fillId="0" borderId="0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Average of Replicates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Sheet1!$H$2:$H$5</c:f>
                <c:numCache>
                  <c:formatCode>General</c:formatCode>
                  <c:ptCount val="4"/>
                  <c:pt idx="0">
                    <c:v>2.0847798444919814</c:v>
                  </c:pt>
                  <c:pt idx="1">
                    <c:v>0.40157855188410391</c:v>
                  </c:pt>
                  <c:pt idx="2">
                    <c:v>2.1408204813419869</c:v>
                  </c:pt>
                  <c:pt idx="3">
                    <c:v>0.91903880948158589</c:v>
                  </c:pt>
                </c:numCache>
              </c:numRef>
            </c:plus>
            <c:minus>
              <c:numRef>
                <c:f>Sheet1!$H$2:$H$5</c:f>
                <c:numCache>
                  <c:formatCode>General</c:formatCode>
                  <c:ptCount val="4"/>
                  <c:pt idx="0">
                    <c:v>2.0847798444919814</c:v>
                  </c:pt>
                  <c:pt idx="1">
                    <c:v>0.40157855188410391</c:v>
                  </c:pt>
                  <c:pt idx="2">
                    <c:v>2.1408204813419869</c:v>
                  </c:pt>
                  <c:pt idx="3">
                    <c:v>0.91903880948158589</c:v>
                  </c:pt>
                </c:numCache>
              </c:numRef>
            </c:minus>
            <c:spPr>
              <a:noFill/>
              <a:ln w="9525">
                <a:solidFill>
                  <a:schemeClr val="tx2">
                    <a:lumMod val="75000"/>
                    <a:lumOff val="25000"/>
                  </a:schemeClr>
                </a:solidFill>
                <a:round/>
              </a:ln>
              <a:effectLst/>
            </c:spPr>
          </c:errBars>
          <c:cat>
            <c:strRef>
              <c:f>Sheet1!$A$2:$A$5</c:f>
              <c:strCache>
                <c:ptCount val="4"/>
                <c:pt idx="0">
                  <c:v>LVS</c:v>
                </c:pt>
                <c:pt idx="1">
                  <c:v>Tn7::rpsu1</c:v>
                </c:pt>
                <c:pt idx="2">
                  <c:v>Tn7::rpsu2</c:v>
                </c:pt>
                <c:pt idx="3">
                  <c:v>Tn7::rpsu3</c:v>
                </c:pt>
              </c:strCache>
            </c:strRef>
          </c:cat>
          <c:val>
            <c:numRef>
              <c:f>Sheet1!$G$2:$G$5</c:f>
              <c:numCache>
                <c:formatCode>General</c:formatCode>
                <c:ptCount val="4"/>
                <c:pt idx="0">
                  <c:v>31.457000000000004</c:v>
                </c:pt>
                <c:pt idx="1">
                  <c:v>25.775333333333332</c:v>
                </c:pt>
                <c:pt idx="2">
                  <c:v>29.863666666666671</c:v>
                </c:pt>
                <c:pt idx="3">
                  <c:v>32.950333333333333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EE-2443-BFDF-C9E33DBE10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365498352"/>
        <c:axId val="365576992"/>
      </c:barChart>
      <c:catAx>
        <c:axId val="3654983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Georgia" panose="02040502050405020303" pitchFamily="18" charset="0"/>
                    <a:ea typeface="+mn-ea"/>
                    <a:cs typeface="+mn-cs"/>
                  </a:defRPr>
                </a:pPr>
                <a:r>
                  <a:rPr lang="en-US"/>
                  <a:t>Strain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Georgia" panose="02040502050405020303" pitchFamily="18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>
                    <a:alpha val="0"/>
                  </a:schemeClr>
                </a:solidFill>
                <a:latin typeface="Georgia" panose="02040502050405020303" pitchFamily="18" charset="0"/>
                <a:ea typeface="+mn-ea"/>
                <a:cs typeface="+mn-cs"/>
              </a:defRPr>
            </a:pPr>
            <a:endParaRPr lang="en-US"/>
          </a:p>
        </c:txPr>
        <c:crossAx val="365576992"/>
        <c:crosses val="autoZero"/>
        <c:auto val="1"/>
        <c:lblAlgn val="ctr"/>
        <c:lblOffset val="100"/>
        <c:noMultiLvlLbl val="0"/>
      </c:catAx>
      <c:valAx>
        <c:axId val="36557699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Georgia" panose="02040502050405020303" pitchFamily="18" charset="0"/>
                    <a:ea typeface="+mn-ea"/>
                    <a:cs typeface="+mn-cs"/>
                  </a:defRPr>
                </a:pPr>
                <a:r>
                  <a:rPr lang="en-US"/>
                  <a:t>Inhibitory Zone Diameter for Kasugamycin  (mm)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Georgia" panose="02040502050405020303" pitchFamily="18" charset="0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Georgia" panose="02040502050405020303" pitchFamily="18" charset="0"/>
                <a:ea typeface="+mn-ea"/>
                <a:cs typeface="+mn-cs"/>
              </a:defRPr>
            </a:pPr>
            <a:endParaRPr lang="en-US"/>
          </a:p>
        </c:txPr>
        <c:crossAx val="365498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pattFill prst="pct5">
      <a:fgClr>
        <a:schemeClr val="accent1"/>
      </a:fgClr>
      <a:bgClr>
        <a:schemeClr val="bg1"/>
      </a:bgClr>
    </a:patt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Georgia" panose="02040502050405020303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Average Fold Change (log2)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Sheet1!$J$25</c:f>
              <c:strCache>
                <c:ptCount val="1"/>
                <c:pt idx="0">
                  <c:v>Average Fold Change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Sheet1!$K$26:$K$29</c:f>
                <c:numCache>
                  <c:formatCode>General</c:formatCode>
                  <c:ptCount val="4"/>
                  <c:pt idx="0">
                    <c:v>0</c:v>
                  </c:pt>
                  <c:pt idx="1">
                    <c:v>2.2230212904071584E-2</c:v>
                  </c:pt>
                  <c:pt idx="2">
                    <c:v>4.0900254496078356E-2</c:v>
                  </c:pt>
                  <c:pt idx="3">
                    <c:v>3.1318194115221853E-2</c:v>
                  </c:pt>
                </c:numCache>
              </c:numRef>
            </c:plus>
            <c:minus>
              <c:numRef>
                <c:f>Sheet1!$K$26:$K$29</c:f>
                <c:numCache>
                  <c:formatCode>General</c:formatCode>
                  <c:ptCount val="4"/>
                  <c:pt idx="0">
                    <c:v>0</c:v>
                  </c:pt>
                  <c:pt idx="1">
                    <c:v>2.2230212904071584E-2</c:v>
                  </c:pt>
                  <c:pt idx="2">
                    <c:v>4.0900254496078356E-2</c:v>
                  </c:pt>
                  <c:pt idx="3">
                    <c:v>3.1318194115221853E-2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Sheet1!$A$26:$A$29</c:f>
              <c:strCache>
                <c:ptCount val="4"/>
                <c:pt idx="0">
                  <c:v>LVS</c:v>
                </c:pt>
                <c:pt idx="1">
                  <c:v>Tn7::rpsu1</c:v>
                </c:pt>
                <c:pt idx="2">
                  <c:v>Tn7::rpsu2</c:v>
                </c:pt>
                <c:pt idx="3">
                  <c:v>Tn7::rpsu3</c:v>
                </c:pt>
              </c:strCache>
            </c:strRef>
          </c:cat>
          <c:val>
            <c:numRef>
              <c:f>Sheet1!$J$26:$J$29</c:f>
              <c:numCache>
                <c:formatCode>General</c:formatCode>
                <c:ptCount val="4"/>
                <c:pt idx="0">
                  <c:v>1</c:v>
                </c:pt>
                <c:pt idx="1">
                  <c:v>0.84882038291063455</c:v>
                </c:pt>
                <c:pt idx="2">
                  <c:v>1.0060127058554966</c:v>
                </c:pt>
                <c:pt idx="3">
                  <c:v>1.099011719696761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5E-5340-AF1F-017F5B41FB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31159168"/>
        <c:axId val="388101408"/>
      </c:barChart>
      <c:catAx>
        <c:axId val="331159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Strain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8101408"/>
        <c:crosses val="autoZero"/>
        <c:auto val="1"/>
        <c:lblAlgn val="ctr"/>
        <c:lblOffset val="100"/>
        <c:noMultiLvlLbl val="0"/>
      </c:catAx>
      <c:valAx>
        <c:axId val="388101408"/>
        <c:scaling>
          <c:logBase val="2"/>
          <c:orientation val="minMax"/>
          <c:max val="1.25"/>
          <c:min val="0.7500000000000001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Fold Change (log2)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1159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609600</xdr:colOff>
      <xdr:row>6</xdr:row>
      <xdr:rowOff>114300</xdr:rowOff>
    </xdr:from>
    <xdr:to>
      <xdr:col>6</xdr:col>
      <xdr:colOff>139700</xdr:colOff>
      <xdr:row>22</xdr:row>
      <xdr:rowOff>50800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6C4F2ED-8CD9-584D-99E4-47B4A85F623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831850</xdr:colOff>
      <xdr:row>30</xdr:row>
      <xdr:rowOff>76200</xdr:rowOff>
    </xdr:from>
    <xdr:to>
      <xdr:col>7</xdr:col>
      <xdr:colOff>374650</xdr:colOff>
      <xdr:row>43</xdr:row>
      <xdr:rowOff>177800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77B7B63-6E8B-444D-8DE4-ED6662A2025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BE57A-54C7-DC41-92ED-088A09C91515}">
  <dimension ref="A1:N29"/>
  <sheetViews>
    <sheetView tabSelected="1" topLeftCell="C1" workbookViewId="0">
      <selection activeCell="K21" sqref="K21"/>
    </sheetView>
  </sheetViews>
  <sheetFormatPr defaultColWidth="11.19921875" defaultRowHeight="15.6" x14ac:dyDescent="0.3"/>
  <cols>
    <col min="2" max="3" width="15.69921875" bestFit="1" customWidth="1"/>
    <col min="4" max="6" width="15.5" customWidth="1"/>
    <col min="7" max="7" width="19.19921875" customWidth="1"/>
    <col min="8" max="8" width="12.69921875" customWidth="1"/>
    <col min="9" max="9" width="19.296875" customWidth="1"/>
    <col min="10" max="10" width="18.69921875" customWidth="1"/>
    <col min="11" max="11" width="11.19921875" customWidth="1"/>
    <col min="12" max="12" width="13.796875" customWidth="1"/>
  </cols>
  <sheetData>
    <row r="1" spans="1:14" x14ac:dyDescent="0.3">
      <c r="A1" s="1" t="s">
        <v>0</v>
      </c>
      <c r="B1" s="1" t="s">
        <v>5</v>
      </c>
      <c r="C1" s="1" t="s">
        <v>6</v>
      </c>
      <c r="D1" s="1" t="s">
        <v>7</v>
      </c>
      <c r="E1" s="1"/>
      <c r="F1" s="1"/>
      <c r="G1" s="1" t="s">
        <v>8</v>
      </c>
      <c r="H1" s="4" t="s">
        <v>11</v>
      </c>
      <c r="I1" s="3" t="s">
        <v>12</v>
      </c>
      <c r="J1" s="3" t="s">
        <v>24</v>
      </c>
      <c r="K1" s="5" t="s">
        <v>25</v>
      </c>
    </row>
    <row r="2" spans="1:14" x14ac:dyDescent="0.3">
      <c r="A2" s="1" t="s">
        <v>1</v>
      </c>
      <c r="B2" s="6">
        <v>29.707999999999998</v>
      </c>
      <c r="C2" s="6">
        <v>30.899000000000001</v>
      </c>
      <c r="D2" s="6">
        <v>33.764000000000003</v>
      </c>
      <c r="E2" s="6">
        <v>31.471</v>
      </c>
      <c r="G2" s="2">
        <f>AVERAGE(B2:D2)</f>
        <v>31.457000000000004</v>
      </c>
      <c r="H2" s="2">
        <f>STDEV(B2:D2)</f>
        <v>2.0847798444919814</v>
      </c>
      <c r="I2">
        <f>G2/G2</f>
        <v>1</v>
      </c>
      <c r="J2">
        <f>G$2-G2</f>
        <v>0</v>
      </c>
      <c r="K2">
        <f>H$2-H2</f>
        <v>0</v>
      </c>
    </row>
    <row r="3" spans="1:14" x14ac:dyDescent="0.3">
      <c r="A3" s="1" t="s">
        <v>26</v>
      </c>
      <c r="B3" s="6">
        <v>25.43</v>
      </c>
      <c r="C3" s="6">
        <v>26.216000000000001</v>
      </c>
      <c r="D3" s="6">
        <v>25.68</v>
      </c>
      <c r="G3" s="2">
        <f>AVERAGE(B3:D3)</f>
        <v>25.775333333333332</v>
      </c>
      <c r="H3" s="2">
        <f>STDEV(B3:D3)</f>
        <v>0.40157855188410391</v>
      </c>
      <c r="I3">
        <f>G3/G2</f>
        <v>0.81938307318985693</v>
      </c>
      <c r="J3">
        <f t="shared" ref="J3:J5" si="0">G$2-G3</f>
        <v>5.681666666666672</v>
      </c>
      <c r="K3">
        <f t="shared" ref="K3:K5" si="1">H$2-H3</f>
        <v>1.6832012926078774</v>
      </c>
    </row>
    <row r="4" spans="1:14" x14ac:dyDescent="0.3">
      <c r="A4" s="1" t="s">
        <v>3</v>
      </c>
      <c r="B4" s="6">
        <v>27.391999999999999</v>
      </c>
      <c r="C4" s="6">
        <v>31.064</v>
      </c>
      <c r="D4" s="6">
        <v>31.135000000000002</v>
      </c>
      <c r="E4" s="6">
        <v>29.498000000000001</v>
      </c>
      <c r="F4" s="6">
        <v>25.734000000000002</v>
      </c>
      <c r="G4" s="2">
        <f>AVERAGE(B4:D4)</f>
        <v>29.863666666666671</v>
      </c>
      <c r="H4" s="2">
        <f>STDEV(B4:D4)</f>
        <v>2.1408204813419869</v>
      </c>
      <c r="I4">
        <f>G4/G2</f>
        <v>0.94934884657362961</v>
      </c>
      <c r="J4">
        <f t="shared" si="0"/>
        <v>1.5933333333333337</v>
      </c>
      <c r="K4">
        <f t="shared" si="1"/>
        <v>-5.6040636850005487E-2</v>
      </c>
    </row>
    <row r="5" spans="1:14" x14ac:dyDescent="0.3">
      <c r="A5" s="1" t="s">
        <v>4</v>
      </c>
      <c r="B5" s="6">
        <v>32.744</v>
      </c>
      <c r="C5" s="6">
        <v>33.954999999999998</v>
      </c>
      <c r="D5" s="6">
        <v>32.152000000000001</v>
      </c>
      <c r="G5" s="2">
        <f>AVERAGE(B5:D5)</f>
        <v>32.950333333333333</v>
      </c>
      <c r="H5" s="2">
        <f>STDEV(B5:D5)</f>
        <v>0.91903880948158589</v>
      </c>
      <c r="I5">
        <f>G5/G2</f>
        <v>1.0474722107427068</v>
      </c>
      <c r="J5">
        <f t="shared" si="0"/>
        <v>-1.4933333333333287</v>
      </c>
      <c r="K5">
        <f t="shared" si="1"/>
        <v>1.1657410350103956</v>
      </c>
    </row>
    <row r="11" spans="1:14" x14ac:dyDescent="0.3">
      <c r="J11" t="s">
        <v>10</v>
      </c>
      <c r="L11" t="s">
        <v>9</v>
      </c>
      <c r="N11" t="s">
        <v>17</v>
      </c>
    </row>
    <row r="13" spans="1:14" x14ac:dyDescent="0.3">
      <c r="I13" t="s">
        <v>18</v>
      </c>
      <c r="J13">
        <f>TTEST(B2:F2,B3:F3,2,2)</f>
        <v>2.6228336003794499E-3</v>
      </c>
      <c r="L13">
        <f>G3/G2</f>
        <v>0.81938307318985693</v>
      </c>
      <c r="M13" t="s">
        <v>21</v>
      </c>
      <c r="N13">
        <f>TTEST(B2:D2,B3:D3,2,2)</f>
        <v>9.7693320653060023E-3</v>
      </c>
    </row>
    <row r="14" spans="1:14" x14ac:dyDescent="0.3">
      <c r="I14" t="s">
        <v>27</v>
      </c>
      <c r="J14">
        <f>TTEST(B2:F2,B4:F4,2,2)</f>
        <v>0.12040896693147632</v>
      </c>
    </row>
    <row r="15" spans="1:14" x14ac:dyDescent="0.3">
      <c r="I15" t="s">
        <v>28</v>
      </c>
      <c r="J15">
        <f>TTEST(B2:F2,B5:F5,2,2)</f>
        <v>0.2338047432608209</v>
      </c>
    </row>
    <row r="16" spans="1:14" x14ac:dyDescent="0.3">
      <c r="I16" t="s">
        <v>20</v>
      </c>
      <c r="J16">
        <f>TTEST(B3:D3,B4:F4,2,2)</f>
        <v>6.5583794336357554E-2</v>
      </c>
      <c r="L16">
        <f>G4/G2</f>
        <v>0.94934884657362961</v>
      </c>
      <c r="M16" t="s">
        <v>22</v>
      </c>
      <c r="N16">
        <f>TTEST(B2:D2,B4:D4,2,2)</f>
        <v>0.40799387041656221</v>
      </c>
    </row>
    <row r="17" spans="1:14" x14ac:dyDescent="0.3">
      <c r="I17" t="s">
        <v>19</v>
      </c>
      <c r="J17">
        <f>TTEST(B4:D4,B5:D5,2,2)</f>
        <v>8.3417032330862201E-2</v>
      </c>
      <c r="L17">
        <f>G5/G2</f>
        <v>1.0474722107427068</v>
      </c>
      <c r="M17" t="s">
        <v>23</v>
      </c>
      <c r="N17">
        <f>TTEST(B2:D2,B5:D5,2,2)</f>
        <v>0.31967864098902771</v>
      </c>
    </row>
    <row r="18" spans="1:14" x14ac:dyDescent="0.3">
      <c r="I18" t="s">
        <v>29</v>
      </c>
      <c r="J18">
        <f>TTEST(B3:D3,B5:D5,2,2)</f>
        <v>2.4383878861659056E-4</v>
      </c>
    </row>
    <row r="21" spans="1:14" x14ac:dyDescent="0.3">
      <c r="I21" t="s">
        <v>30</v>
      </c>
      <c r="J21">
        <v>2.6220000000000002E-3</v>
      </c>
    </row>
    <row r="22" spans="1:14" x14ac:dyDescent="0.3">
      <c r="I22" t="s">
        <v>31</v>
      </c>
      <c r="J22">
        <v>2.43E-4</v>
      </c>
    </row>
    <row r="25" spans="1:14" x14ac:dyDescent="0.3">
      <c r="A25" s="1" t="s">
        <v>0</v>
      </c>
      <c r="B25" s="1" t="s">
        <v>5</v>
      </c>
      <c r="C25" s="1" t="s">
        <v>6</v>
      </c>
      <c r="D25" s="1" t="s">
        <v>7</v>
      </c>
      <c r="E25" s="5"/>
      <c r="F25" s="5"/>
      <c r="G25" s="3" t="s">
        <v>13</v>
      </c>
      <c r="H25" s="3" t="s">
        <v>14</v>
      </c>
      <c r="I25" s="3" t="s">
        <v>15</v>
      </c>
      <c r="J25" s="3" t="s">
        <v>16</v>
      </c>
      <c r="K25" s="3" t="s">
        <v>11</v>
      </c>
    </row>
    <row r="26" spans="1:14" x14ac:dyDescent="0.3">
      <c r="A26" s="1" t="s">
        <v>1</v>
      </c>
      <c r="B26" s="2">
        <v>31.82</v>
      </c>
      <c r="C26" s="2">
        <v>30.285</v>
      </c>
      <c r="D26" s="2">
        <v>30.594000000000001</v>
      </c>
      <c r="E26" s="7"/>
      <c r="F26" s="7"/>
      <c r="G26">
        <f>B26/B26</f>
        <v>1</v>
      </c>
      <c r="H26">
        <f>C26/C26</f>
        <v>1</v>
      </c>
      <c r="I26">
        <f>D26/D26</f>
        <v>1</v>
      </c>
      <c r="J26">
        <f>AVERAGE(G26:I26)</f>
        <v>1</v>
      </c>
      <c r="K26">
        <f>STDEV(G26:I26)</f>
        <v>0</v>
      </c>
    </row>
    <row r="27" spans="1:14" x14ac:dyDescent="0.3">
      <c r="A27" s="1" t="s">
        <v>2</v>
      </c>
      <c r="B27" s="2">
        <v>26.234000000000002</v>
      </c>
      <c r="C27" s="2">
        <v>26.286999999999999</v>
      </c>
      <c r="D27" s="2">
        <v>26.128</v>
      </c>
      <c r="E27" s="7"/>
      <c r="F27" s="7"/>
      <c r="G27">
        <f>B27/B26</f>
        <v>0.82445003142677564</v>
      </c>
      <c r="H27">
        <f>C27/C26</f>
        <v>0.8679874525342578</v>
      </c>
      <c r="I27">
        <f>D27/D26</f>
        <v>0.85402366477087011</v>
      </c>
      <c r="J27">
        <f>AVERAGE(G27:I27)</f>
        <v>0.84882038291063455</v>
      </c>
      <c r="K27">
        <f>STDEV(G27:I27)</f>
        <v>2.2230212904071584E-2</v>
      </c>
    </row>
    <row r="28" spans="1:14" x14ac:dyDescent="0.3">
      <c r="A28" s="1" t="s">
        <v>3</v>
      </c>
      <c r="B28" s="2">
        <v>30.518000000000001</v>
      </c>
      <c r="C28" s="2">
        <v>31.039000000000001</v>
      </c>
      <c r="D28" s="2">
        <v>31.635999999999999</v>
      </c>
      <c r="E28" s="7"/>
      <c r="F28" s="7"/>
      <c r="G28">
        <f>B28/B26</f>
        <v>0.95908233815210564</v>
      </c>
      <c r="H28">
        <f>C28/C26</f>
        <v>1.0248968136040946</v>
      </c>
      <c r="I28">
        <f>D28/D26</f>
        <v>1.0340589658102894</v>
      </c>
      <c r="J28">
        <f>AVERAGE(G28:I28)</f>
        <v>1.0060127058554966</v>
      </c>
      <c r="K28">
        <f>STDEV(G28:I28)</f>
        <v>4.0900254496078356E-2</v>
      </c>
    </row>
    <row r="29" spans="1:14" x14ac:dyDescent="0.3">
      <c r="A29" s="1" t="s">
        <v>4</v>
      </c>
      <c r="B29" s="2">
        <v>34.463999999999999</v>
      </c>
      <c r="C29" s="2">
        <v>32.673000000000002</v>
      </c>
      <c r="D29" s="2">
        <v>34.726999999999997</v>
      </c>
      <c r="E29" s="7"/>
      <c r="F29" s="7"/>
      <c r="G29">
        <f>B29/B26</f>
        <v>1.0830923947203017</v>
      </c>
      <c r="H29">
        <f>C29/C26</f>
        <v>1.0788509162951958</v>
      </c>
      <c r="I29">
        <f>D29/D26</f>
        <v>1.1350918480747858</v>
      </c>
      <c r="J29">
        <f t="shared" ref="J29" si="2">AVERAGE(G29:I29)</f>
        <v>1.099011719696761</v>
      </c>
      <c r="K29">
        <f t="shared" ref="K29" si="3">STDEV(G29:I29)</f>
        <v>3.1318194115221853E-2</v>
      </c>
    </row>
  </sheetData>
  <phoneticPr fontId="3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Oli</cp:lastModifiedBy>
  <dcterms:created xsi:type="dcterms:W3CDTF">2020-12-11T19:09:07Z</dcterms:created>
  <dcterms:modified xsi:type="dcterms:W3CDTF">2021-07-21T18:23:11Z</dcterms:modified>
</cp:coreProperties>
</file>