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1DBA4658-0438-CC44-A41F-1C3A606D49AC}" xr6:coauthVersionLast="47" xr6:coauthVersionMax="47" xr10:uidLastSave="{00000000-0000-0000-0000-000000000000}"/>
  <bookViews>
    <workbookView xWindow="240" yWindow="500" windowWidth="33700" windowHeight="1406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5" i="1"/>
  <c r="E26" i="1"/>
  <c r="I25" i="1"/>
  <c r="H14" i="1"/>
  <c r="H13" i="1"/>
  <c r="H12" i="1"/>
  <c r="F2" i="1"/>
  <c r="I2" i="1" s="1"/>
  <c r="I24" i="1"/>
  <c r="F24" i="1"/>
  <c r="G24" i="1"/>
  <c r="F23" i="1"/>
  <c r="I23" i="1" s="1"/>
  <c r="G23" i="1"/>
  <c r="H23" i="1"/>
  <c r="F25" i="1"/>
  <c r="G25" i="1"/>
  <c r="H24" i="1"/>
  <c r="E5" i="1"/>
  <c r="E4" i="1"/>
  <c r="E3" i="1"/>
  <c r="E2" i="1"/>
  <c r="H3" i="1" s="1"/>
  <c r="F26" i="1"/>
  <c r="G26" i="1"/>
  <c r="I26" i="1"/>
  <c r="F3" i="1"/>
  <c r="F4" i="1"/>
  <c r="F5" i="1"/>
  <c r="H26" i="1" l="1"/>
  <c r="G5" i="1"/>
  <c r="G3" i="1"/>
  <c r="H25" i="1"/>
  <c r="H5" i="1"/>
  <c r="I4" i="1"/>
  <c r="H4" i="1"/>
  <c r="G4" i="1"/>
  <c r="H2" i="1"/>
  <c r="I3" i="1"/>
  <c r="I5" i="1"/>
  <c r="G2" i="1"/>
</calcChain>
</file>

<file path=xl/sharedStrings.xml><?xml version="1.0" encoding="utf-8"?>
<sst xmlns="http://schemas.openxmlformats.org/spreadsheetml/2006/main" count="30" uniqueCount="25">
  <si>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</si>
  <si>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</si>
  <si>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</si>
  <si>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</si>
  <si>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</si>
  <si>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</si>
  <si>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</si>
  <si>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</si>
  <si>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</si>
  <si>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t Test</t>
  </si>
  <si>
    <t>Std Dev</t>
  </si>
  <si>
    <t>Fold Change 1</t>
  </si>
  <si>
    <t>Fold Change 2</t>
  </si>
  <si>
    <t>Fold Change 3</t>
  </si>
  <si>
    <t>Average Fold Change</t>
  </si>
  <si>
    <t>LVS pF</t>
  </si>
  <si>
    <t>LVS pF-rpsU1-V</t>
  </si>
  <si>
    <t>LVS pF-rpsU2-V</t>
  </si>
  <si>
    <t>LVS pF-rpsU3-V</t>
  </si>
  <si>
    <t>LVS pF vs. LVS pF-rpsU1-V</t>
  </si>
  <si>
    <t>LVS pF vs. LVS pF-rpsU2-V</t>
  </si>
  <si>
    <t>LVS pF vs. LVS pF-rpsU3-V</t>
  </si>
  <si>
    <t>Fold Change from LVS pF</t>
  </si>
  <si>
    <t>mm Different from LVS pF</t>
  </si>
  <si>
    <t>Std Dev different from LVS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</si>
</sst>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0.34613436697329031</c:v>
                  </c:pt>
                  <c:pt idx="1">
                    <c:v>1.2314215362742373</c:v>
                  </c:pt>
                  <c:pt idx="2">
                    <c:v>1.0045312339594032</c:v>
                  </c:pt>
                  <c:pt idx="3">
                    <c:v>1.3087629018784652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0.34613436697329031</c:v>
                  </c:pt>
                  <c:pt idx="1">
                    <c:v>1.2314215362742373</c:v>
                  </c:pt>
                  <c:pt idx="2">
                    <c:v>1.0045312339594032</c:v>
                  </c:pt>
                  <c:pt idx="3">
                    <c:v>1.3087629018784652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 pF</c:v>
                </c:pt>
                <c:pt idx="1">
                  <c:v>LVS pF-rpsU1-V</c:v>
                </c:pt>
                <c:pt idx="2">
                  <c:v>LVS pF-rpsU2-V</c:v>
                </c:pt>
                <c:pt idx="3">
                  <c:v>LVS pF-rpsU3-V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29.39</c:v>
                </c:pt>
                <c:pt idx="1">
                  <c:v>30.501999999999999</c:v>
                </c:pt>
                <c:pt idx="2">
                  <c:v>30.260999999999999</c:v>
                </c:pt>
                <c:pt idx="3">
                  <c:v>33.446333333333335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5.4036050225138486E-2</c:v>
                  </c:pt>
                  <c:pt idx="2">
                    <c:v>4.4698609931579175E-2</c:v>
                  </c:pt>
                  <c:pt idx="3">
                    <c:v>5.8076469081155012E-2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5.4036050225138486E-2</c:v>
                  </c:pt>
                  <c:pt idx="2">
                    <c:v>4.4698609931579175E-2</c:v>
                  </c:pt>
                  <c:pt idx="3">
                    <c:v>5.8076469081155012E-2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1.0382538612962537</c:v>
                </c:pt>
                <c:pt idx="2">
                  <c:v>1.0299458346873758</c:v>
                </c:pt>
                <c:pt idx="3">
                  <c:v>1.1384674705978053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0.34613436697329031</c:v>
                  </c:pt>
                  <c:pt idx="1">
                    <c:v>1.2314215362742373</c:v>
                  </c:pt>
                  <c:pt idx="2">
                    <c:v>1.0045312339594032</c:v>
                  </c:pt>
                  <c:pt idx="3">
                    <c:v>1.3087629018784652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0.34613436697329031</c:v>
                  </c:pt>
                  <c:pt idx="1">
                    <c:v>1.2314215362742373</c:v>
                  </c:pt>
                  <c:pt idx="2">
                    <c:v>1.0045312339594032</c:v>
                  </c:pt>
                  <c:pt idx="3">
                    <c:v>1.3087629018784652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 pF</c:v>
                </c:pt>
                <c:pt idx="1">
                  <c:v>LVS pF-rpsU1-V</c:v>
                </c:pt>
                <c:pt idx="2">
                  <c:v>LVS pF-rpsU2-V</c:v>
                </c:pt>
                <c:pt idx="3">
                  <c:v>LVS pF-rpsU3-V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29.39</c:v>
                </c:pt>
                <c:pt idx="1">
                  <c:v>30.501999999999999</c:v>
                </c:pt>
                <c:pt idx="2">
                  <c:v>30.260999999999999</c:v>
                </c:pt>
                <c:pt idx="3">
                  <c:v>33.446333333333335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C-204E-9CB6-048490E3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190500</xdr:colOff>
      <xdr:row>3</xdr:row>
      <xdr:rowOff>0</xdr:rowOff>
    </xdr:from>
    <xdr:to>
      <xdr:col>17</xdr:col>
      <xdr:colOff>292100</xdr:colOff>
      <xdr:row>15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1B60E5-161B-0E4D-A300-5B4C66FCC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sheetPr>
    <pageSetUpPr fitToPage="1"/>
  </sheetPr>
  <dimension ref="A1:I26"/>
  <sheetViews>
    <sheetView tabSelected="1" workbookViewId="0">
      <selection activeCell="M3" sqref="M3:R16"/>
    </sheetView>
  </sheetViews>
  <sheetFormatPr baseColWidth="10" defaultRowHeight="16" x14ac:dyDescent="0.2"/>
  <cols>
    <col min="1" max="1" width="14.83203125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3" customWidth="1"/>
    <col min="8" max="8" width="26.6640625" customWidth="1"/>
    <col min="9" max="9" width="25.5" customWidth="1"/>
  </cols>
  <sheetData>
    <row r="1" spans="1:9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10</v>
      </c>
      <c r="G1" s="3" t="s">
        <v>22</v>
      </c>
      <c r="H1" s="5" t="s">
        <v>23</v>
      </c>
      <c r="I1" s="3" t="s">
        <v>24</v>
      </c>
    </row>
    <row r="2" spans="1:9" x14ac:dyDescent="0.2">
      <c r="A2" s="1" t="s">
        <v>15</v>
      </c>
      <c r="B2" s="2">
        <v>29.67</v>
      </c>
      <c r="C2" s="2">
        <v>29.497</v>
      </c>
      <c r="D2" s="2">
        <v>29.003</v>
      </c>
      <c r="E2" s="2">
        <f>AVERAGE(B2:D2)</f>
        <v>29.39</v>
      </c>
      <c r="F2" s="2">
        <f>STDEV(B2:D2)</f>
        <v>0.34613436697329031</v>
      </c>
      <c r="G2">
        <f>E2/E2</f>
        <v>1</v>
      </c>
      <c r="H2">
        <f>E$2-E2</f>
        <v>0</v>
      </c>
      <c r="I2">
        <f>F$2-F2</f>
        <v>0</v>
      </c>
    </row>
    <row r="3" spans="1:9" x14ac:dyDescent="0.2">
      <c r="A3" s="1" t="s">
        <v>16</v>
      </c>
      <c r="B3" s="2">
        <v>29.298999999999999</v>
      </c>
      <c r="C3" s="2">
        <v>30.446999999999999</v>
      </c>
      <c r="D3" s="2">
        <v>31.76</v>
      </c>
      <c r="E3" s="2">
        <f>AVERAGE(B3:D3)</f>
        <v>30.501999999999999</v>
      </c>
      <c r="F3" s="2">
        <f t="shared" ref="F3:F5" si="0">STDEV(B3:D3)</f>
        <v>1.2314215362742373</v>
      </c>
      <c r="G3">
        <f>E3/E2</f>
        <v>1.0378359986389929</v>
      </c>
      <c r="H3">
        <f>E$2-E3</f>
        <v>-1.1119999999999983</v>
      </c>
      <c r="I3">
        <f t="shared" ref="I3:I5" si="1">F$2-F3</f>
        <v>-0.88528716930094697</v>
      </c>
    </row>
    <row r="4" spans="1:9" x14ac:dyDescent="0.2">
      <c r="A4" s="1" t="s">
        <v>17</v>
      </c>
      <c r="B4" s="2">
        <v>30.123999999999999</v>
      </c>
      <c r="C4" s="2">
        <v>29.332000000000001</v>
      </c>
      <c r="D4" s="2">
        <v>31.327000000000002</v>
      </c>
      <c r="E4" s="2">
        <f>AVERAGE(B4:D4)</f>
        <v>30.260999999999999</v>
      </c>
      <c r="F4" s="2">
        <f t="shared" si="0"/>
        <v>1.0045312339594032</v>
      </c>
      <c r="G4">
        <f>E4/E2</f>
        <v>1.0296359305886356</v>
      </c>
      <c r="H4">
        <f t="shared" ref="H4:H5" si="2">E$2-E4</f>
        <v>-0.87099999999999866</v>
      </c>
      <c r="I4">
        <f t="shared" si="1"/>
        <v>-0.65839686698611288</v>
      </c>
    </row>
    <row r="5" spans="1:9" x14ac:dyDescent="0.2">
      <c r="A5" s="1" t="s">
        <v>18</v>
      </c>
      <c r="B5" s="2">
        <v>32.631999999999998</v>
      </c>
      <c r="C5" s="2">
        <v>32.750999999999998</v>
      </c>
      <c r="D5" s="2">
        <v>34.956000000000003</v>
      </c>
      <c r="E5" s="2">
        <f>AVERAGE(B5:D5)</f>
        <v>33.446333333333335</v>
      </c>
      <c r="F5" s="2">
        <f t="shared" si="0"/>
        <v>1.3087629018784652</v>
      </c>
      <c r="G5">
        <f>E5/E2</f>
        <v>1.1380174662583646</v>
      </c>
      <c r="H5">
        <f t="shared" si="2"/>
        <v>-4.0563333333333347</v>
      </c>
      <c r="I5">
        <f t="shared" si="1"/>
        <v>-0.96262853490517486</v>
      </c>
    </row>
    <row r="11" spans="1:9" x14ac:dyDescent="0.2">
      <c r="H11" t="s">
        <v>9</v>
      </c>
    </row>
    <row r="12" spans="1:9" x14ac:dyDescent="0.2">
      <c r="G12" t="s">
        <v>19</v>
      </c>
      <c r="H12">
        <f>TTEST(B2:D2,B3:D3,2,2)</f>
        <v>0.20659742658069477</v>
      </c>
    </row>
    <row r="13" spans="1:9" x14ac:dyDescent="0.2">
      <c r="G13" t="s">
        <v>20</v>
      </c>
      <c r="H13">
        <f>TTEST(B2:D2,B4:D4,2,2)</f>
        <v>0.22866173901402079</v>
      </c>
    </row>
    <row r="14" spans="1:9" x14ac:dyDescent="0.2">
      <c r="G14" t="s">
        <v>21</v>
      </c>
      <c r="H14">
        <f>TTEST(B2:D2,B5:D5,2,2)</f>
        <v>6.5618604368999148E-3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11</v>
      </c>
      <c r="F22" s="3" t="s">
        <v>12</v>
      </c>
      <c r="G22" s="3" t="s">
        <v>13</v>
      </c>
      <c r="H22" s="3" t="s">
        <v>14</v>
      </c>
      <c r="I22" s="3" t="s">
        <v>10</v>
      </c>
    </row>
    <row r="23" spans="1:9" x14ac:dyDescent="0.2">
      <c r="A23" s="1" t="s">
        <v>1</v>
      </c>
      <c r="B23" s="2">
        <v>29.67</v>
      </c>
      <c r="C23" s="2">
        <v>29.497</v>
      </c>
      <c r="D23" s="2">
        <v>29.003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29.298999999999999</v>
      </c>
      <c r="C24" s="2">
        <v>30.446999999999999</v>
      </c>
      <c r="D24" s="2">
        <v>31.76</v>
      </c>
      <c r="E24">
        <f>B24/B23</f>
        <v>0.98749578699022578</v>
      </c>
      <c r="F24">
        <f>C24/C23</f>
        <v>1.0322066650845849</v>
      </c>
      <c r="G24">
        <f>D24/D23</f>
        <v>1.0950591318139504</v>
      </c>
      <c r="H24">
        <f>AVERAGE(E24:G24)</f>
        <v>1.0382538612962537</v>
      </c>
      <c r="I24">
        <f>STDEV(E24:G24)</f>
        <v>5.4036050225138486E-2</v>
      </c>
    </row>
    <row r="25" spans="1:9" x14ac:dyDescent="0.2">
      <c r="A25" s="1" t="s">
        <v>3</v>
      </c>
      <c r="B25" s="2">
        <v>30.123999999999999</v>
      </c>
      <c r="C25" s="2">
        <v>29.332000000000001</v>
      </c>
      <c r="D25" s="2">
        <v>31.327000000000002</v>
      </c>
      <c r="E25">
        <f>B25/B23</f>
        <v>1.0153016514998314</v>
      </c>
      <c r="F25">
        <f>C25/C23</f>
        <v>0.99440621080109848</v>
      </c>
      <c r="G25">
        <f>D25/D23</f>
        <v>1.0801296417611972</v>
      </c>
      <c r="H25">
        <f>AVERAGE(E25:G25)</f>
        <v>1.0299458346873758</v>
      </c>
      <c r="I25">
        <f>STDEV(E25:G25)</f>
        <v>4.4698609931579175E-2</v>
      </c>
    </row>
    <row r="26" spans="1:9" x14ac:dyDescent="0.2">
      <c r="A26" s="1" t="s">
        <v>4</v>
      </c>
      <c r="B26" s="2">
        <v>32.631999999999998</v>
      </c>
      <c r="C26" s="2">
        <v>32.750999999999998</v>
      </c>
      <c r="D26" s="2">
        <v>34.956000000000003</v>
      </c>
      <c r="E26">
        <f>B26/B23</f>
        <v>1.0998314796090325</v>
      </c>
      <c r="F26">
        <f>C26/C23</f>
        <v>1.1103163033528833</v>
      </c>
      <c r="G26">
        <f>D26/D23</f>
        <v>1.2052546288315003</v>
      </c>
      <c r="H26">
        <f t="shared" ref="H26" si="3">AVERAGE(E26:G26)</f>
        <v>1.1384674705978053</v>
      </c>
      <c r="I26">
        <f t="shared" ref="I26" si="4">STDEV(E26:G26)</f>
        <v>5.8076469081155012E-2</v>
      </c>
    </row>
  </sheetData>
  <pageMargins left="0.7" right="0.7" top="0.75" bottom="0.75" header="0.3" footer="0.3"/>
  <pageSetup scale="3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2021-07-30T12:52:21Z</cp:lastPrinted>
  <dcterms:created xsi:type="dcterms:W3CDTF">2020-12-11T19:09:07Z</dcterms:created>
  <dcterms:modified xsi:type="dcterms:W3CDTF">2021-07-30T12:55:08Z</dcterms:modified>
</cp:coreProperties>
</file>