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Oli Horyn/"/>
    </mc:Choice>
  </mc:AlternateContent>
  <xr:revisionPtr revIDLastSave="0" documentId="13_ncr:1_{5543AEDC-E076-8248-AD2F-79FE9D46A6C6}" xr6:coauthVersionLast="47" xr6:coauthVersionMax="47" xr10:uidLastSave="{00000000-0000-0000-0000-000000000000}"/>
  <bookViews>
    <workbookView xWindow="1420" yWindow="5800" windowWidth="33700" windowHeight="14060" xr2:uid="{0AB0EBE7-6204-2C4D-85EF-653C39EA3D7F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1" l="1"/>
  <c r="L12" i="1"/>
  <c r="J12" i="1"/>
  <c r="H12" i="1"/>
  <c r="H11" i="1"/>
  <c r="E3" i="1"/>
  <c r="E4" i="1"/>
  <c r="G2" i="1"/>
  <c r="E2" i="1"/>
  <c r="J13" i="1"/>
  <c r="H3" i="1"/>
  <c r="G3" i="1"/>
  <c r="F2" i="1"/>
  <c r="F3" i="1"/>
  <c r="I3" i="1"/>
  <c r="F4" i="1"/>
  <c r="I4" i="1"/>
  <c r="I2" i="1"/>
  <c r="H4" i="1"/>
  <c r="H2" i="1"/>
  <c r="E23" i="1"/>
  <c r="F23" i="1"/>
  <c r="G22" i="1"/>
  <c r="G23" i="1"/>
  <c r="I23" i="1"/>
  <c r="E22" i="1"/>
  <c r="F22" i="1"/>
  <c r="G21" i="1"/>
  <c r="H21" i="1"/>
  <c r="I22" i="1"/>
  <c r="H22" i="1"/>
  <c r="E24" i="1"/>
  <c r="F24" i="1"/>
  <c r="I24" i="1"/>
  <c r="H23" i="1"/>
  <c r="G4" i="1"/>
</calcChain>
</file>

<file path=xl/sharedStrings.xml><?xml version="1.0" encoding="utf-8"?>
<sst xmlns="http://schemas.openxmlformats.org/spreadsheetml/2006/main" count="31" uniqueCount="23">
  <si>
    <t>Strain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</si>
  <si>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</si>
  <si>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</si>
  <si>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</si>
  <si>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</si>
  <si>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</si>
  <si>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</si>
  <si>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</si>
  <si>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1</t>
  </si>
  <si>
    <t>Fold Change 2</t>
  </si>
  <si>
    <t>Fold Change 3</t>
  </si>
  <si>
    <t>Average Fold Change</t>
  </si>
  <si>
    <t>t test</t>
  </si>
  <si>
    <t>Fold Change from rpsU2</t>
  </si>
  <si>
    <t>mm Different from rpsU2</t>
  </si>
  <si>
    <t>Std Dev different from rpsU2</t>
  </si>
  <si>
    <t>Tn7::rpsU2</t>
  </si>
  <si>
    <t>Tn7::rpsU2 KsgR 1</t>
  </si>
  <si>
    <t>Tn7::rpsU2 KsgR 2</t>
  </si>
  <si>
    <t>Tn7::rpsU2 ksgR Close vs. Tn7::rpsU2 ksgR1</t>
  </si>
  <si>
    <t>Tn7::rpsU2 vs. Tn7::rpsU2 ksgR1</t>
  </si>
  <si>
    <t>Tn7::rpsU2 ksgR1 vs. Tn7::rpsU2 ksgR2</t>
  </si>
  <si>
    <t>Tn7::rpsU2 vs. Tn7::rpsU2 ksgR2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</si>
</sst>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 for Kasugamycin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Sheet1!$F$2:$F$4</c:f>
                <c:numCache>
                  <c:formatCode>General</c:formatCode>
                  <c:ptCount val="3"/>
                  <c:pt idx="0">
                    <c:v>0.5475850010120189</c:v>
                  </c:pt>
                  <c:pt idx="1">
                    <c:v>0.91752729296372015</c:v>
                  </c:pt>
                  <c:pt idx="2">
                    <c:v>0.60670613424732567</c:v>
                  </c:pt>
                </c:numCache>
              </c:numRef>
            </c:plus>
            <c:minus>
              <c:numRef>
                <c:f>Sheet1!$F$2:$F$4</c:f>
                <c:numCache>
                  <c:formatCode>General</c:formatCode>
                  <c:ptCount val="3"/>
                  <c:pt idx="0">
                    <c:v>0.5475850010120189</c:v>
                  </c:pt>
                  <c:pt idx="1">
                    <c:v>0.91752729296372015</c:v>
                  </c:pt>
                  <c:pt idx="2">
                    <c:v>0.60670613424732567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Sheet1!$A$2:$A$4</c:f>
              <c:strCache>
                <c:ptCount val="3"/>
                <c:pt idx="0">
                  <c:v>Tn7::rpsU2</c:v>
                </c:pt>
                <c:pt idx="1">
                  <c:v>Tn7::rpsU2 KsgR 1</c:v>
                </c:pt>
                <c:pt idx="2">
                  <c:v>Tn7::rpsU2 KsgR 2</c:v>
                </c:pt>
              </c:strCache>
            </c:strRef>
          </c:cat>
          <c:val>
            <c:numRef>
              <c:f>Sheet1!$E$2:$E$4</c:f>
              <c:numCache>
                <c:formatCode>General</c:formatCode>
                <c:ptCount val="3"/>
                <c:pt idx="0">
                  <c:v>25.733666666666664</c:v>
                </c:pt>
                <c:pt idx="1">
                  <c:v>12.058333333333332</c:v>
                </c:pt>
                <c:pt idx="2">
                  <c:v>10.684666666666667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Sheet1!$H$20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Sheet1!$I$22:$I$24</c:f>
                <c:numCache>
                  <c:formatCode>General</c:formatCode>
                  <c:ptCount val="3"/>
                  <c:pt idx="0">
                    <c:v>0.32174008095536999</c:v>
                  </c:pt>
                  <c:pt idx="1">
                    <c:v>5.318714053637022E-2</c:v>
                  </c:pt>
                  <c:pt idx="2">
                    <c:v>3.8997798401278191E-2</c:v>
                  </c:pt>
                </c:numCache>
              </c:numRef>
            </c:plus>
            <c:minus>
              <c:numRef>
                <c:f>Sheet1!$I$22:$I$24</c:f>
                <c:numCache>
                  <c:formatCode>General</c:formatCode>
                  <c:ptCount val="3"/>
                  <c:pt idx="0">
                    <c:v>0.32174008095536999</c:v>
                  </c:pt>
                  <c:pt idx="1">
                    <c:v>5.318714053637022E-2</c:v>
                  </c:pt>
                  <c:pt idx="2">
                    <c:v>3.8997798401278191E-2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Sheet1!$A$22:$A$24</c:f>
              <c:strCache>
                <c:ptCount val="3"/>
                <c:pt idx="0">
                  <c:v>Tn7::rpsU2</c:v>
                </c:pt>
                <c:pt idx="1">
                  <c:v>Tn7::rpsU2 KsgR 1</c:v>
                </c:pt>
                <c:pt idx="2">
                  <c:v>Tn7::rpsU2 KsgR 2</c:v>
                </c:pt>
              </c:strCache>
            </c:strRef>
          </c:cat>
          <c:val>
            <c:numRef>
              <c:f>Sheet1!$H$21:$H$23</c:f>
              <c:numCache>
                <c:formatCode>General</c:formatCode>
                <c:ptCount val="3"/>
                <c:pt idx="0">
                  <c:v>0.8142432776513252</c:v>
                </c:pt>
                <c:pt idx="1">
                  <c:v>0.45280473930572246</c:v>
                </c:pt>
                <c:pt idx="2">
                  <c:v>0.42550397982946819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1.25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5</xdr:row>
      <xdr:rowOff>114300</xdr:rowOff>
    </xdr:from>
    <xdr:to>
      <xdr:col>4</xdr:col>
      <xdr:colOff>139700</xdr:colOff>
      <xdr:row>18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25</xdr:row>
      <xdr:rowOff>76200</xdr:rowOff>
    </xdr:from>
    <xdr:to>
      <xdr:col>5</xdr:col>
      <xdr:colOff>374650</xdr:colOff>
      <xdr:row>38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L24"/>
  <sheetViews>
    <sheetView tabSelected="1" topLeftCell="A21" workbookViewId="0">
      <selection activeCell="G32" sqref="G32"/>
    </sheetView>
  </sheetViews>
  <sheetFormatPr baseColWidth="10" defaultRowHeight="16" x14ac:dyDescent="0.2"/>
  <cols>
    <col min="1" max="1" width="19" customWidth="1"/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21.1640625" customWidth="1"/>
    <col min="8" max="8" width="18.6640625" bestFit="1" customWidth="1"/>
    <col min="12" max="12" width="12.1640625" bestFit="1" customWidth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7</v>
      </c>
      <c r="G1" s="3" t="s">
        <v>13</v>
      </c>
      <c r="H1" s="3" t="s">
        <v>14</v>
      </c>
      <c r="I1" s="5" t="s">
        <v>15</v>
      </c>
    </row>
    <row r="2" spans="1:12" x14ac:dyDescent="0.2">
      <c r="A2" s="1" t="s">
        <v>16</v>
      </c>
      <c r="B2" s="2">
        <v>26.163</v>
      </c>
      <c r="C2" s="2">
        <v>25.117000000000001</v>
      </c>
      <c r="D2" s="2">
        <v>25.920999999999999</v>
      </c>
      <c r="E2" s="2">
        <f>(B2+C2+D2)/3</f>
        <v>25.733666666666664</v>
      </c>
      <c r="F2" s="2">
        <f>STDEV(B2:D2)</f>
        <v>0.5475850010120189</v>
      </c>
      <c r="G2">
        <f>E2/E2</f>
        <v>1</v>
      </c>
      <c r="H2">
        <f>E$2-E2</f>
        <v>0</v>
      </c>
      <c r="I2">
        <f>F$2-F2</f>
        <v>0</v>
      </c>
    </row>
    <row r="3" spans="1:12" x14ac:dyDescent="0.2">
      <c r="A3" s="1" t="s">
        <v>17</v>
      </c>
      <c r="B3" s="2">
        <v>13.116</v>
      </c>
      <c r="C3" s="2">
        <v>11.583</v>
      </c>
      <c r="D3" s="2">
        <v>11.476000000000001</v>
      </c>
      <c r="E3" s="2">
        <f t="shared" ref="E3:E4" si="0">(B3+C3+D3)/3</f>
        <v>12.058333333333332</v>
      </c>
      <c r="F3" s="2">
        <f t="shared" ref="F3:F4" si="1">STDEV(B3:D3)</f>
        <v>0.91752729296372015</v>
      </c>
      <c r="G3">
        <f>E3/E2</f>
        <v>0.46858201318635767</v>
      </c>
      <c r="H3">
        <f>E$2-E3</f>
        <v>13.675333333333333</v>
      </c>
      <c r="I3">
        <f t="shared" ref="I3:I4" si="2">F$2-F3</f>
        <v>-0.36994229195170125</v>
      </c>
    </row>
    <row r="4" spans="1:12" x14ac:dyDescent="0.2">
      <c r="A4" s="1" t="s">
        <v>18</v>
      </c>
      <c r="B4" s="2">
        <v>10.411</v>
      </c>
      <c r="C4" s="2">
        <v>11.38</v>
      </c>
      <c r="D4" s="2">
        <v>10.263</v>
      </c>
      <c r="E4" s="2">
        <f t="shared" si="0"/>
        <v>10.684666666666667</v>
      </c>
      <c r="F4" s="2">
        <f t="shared" si="1"/>
        <v>0.60670613424732567</v>
      </c>
      <c r="G4">
        <f>E4/E2</f>
        <v>0.4152018756233728</v>
      </c>
      <c r="H4">
        <f t="shared" ref="H4" si="3">E$2-E4</f>
        <v>15.048999999999998</v>
      </c>
      <c r="I4">
        <f t="shared" si="2"/>
        <v>-5.9121133235306766E-2</v>
      </c>
    </row>
    <row r="10" spans="1:12" x14ac:dyDescent="0.2">
      <c r="H10" t="s">
        <v>6</v>
      </c>
      <c r="J10" t="s">
        <v>5</v>
      </c>
      <c r="L10" t="s">
        <v>12</v>
      </c>
    </row>
    <row r="11" spans="1:12" x14ac:dyDescent="0.2">
      <c r="G11" t="s">
        <v>19</v>
      </c>
      <c r="H11">
        <f>TTEST(B2:D2,B3:D3,2,2)</f>
        <v>2.4512996327416513E-5</v>
      </c>
    </row>
    <row r="12" spans="1:12" x14ac:dyDescent="0.2">
      <c r="G12" t="s">
        <v>21</v>
      </c>
      <c r="H12">
        <f>TTEST(B3:D3,B4:D4,2,2)</f>
        <v>9.6562916307752406E-2</v>
      </c>
      <c r="J12" t="e">
        <f>E2/E1</f>
        <v>#VALUE!</v>
      </c>
      <c r="K12" t="s">
        <v>20</v>
      </c>
      <c r="L12">
        <f>TTEST(B2:D2,B3:D3,2,2)</f>
        <v>2.4512996327416513E-5</v>
      </c>
    </row>
    <row r="13" spans="1:12" x14ac:dyDescent="0.2">
      <c r="J13" t="e">
        <f>E3/E1</f>
        <v>#VALUE!</v>
      </c>
      <c r="K13" t="s">
        <v>22</v>
      </c>
      <c r="L13">
        <f>TTEST(B2:D2,B4:D4,2,2)</f>
        <v>5.7612165478346781E-6</v>
      </c>
    </row>
    <row r="20" spans="1:9" x14ac:dyDescent="0.2">
      <c r="G20" s="3" t="s">
        <v>10</v>
      </c>
      <c r="H20" s="3" t="s">
        <v>11</v>
      </c>
    </row>
    <row r="21" spans="1:9" x14ac:dyDescent="0.2">
      <c r="A21" s="1" t="s">
        <v>0</v>
      </c>
      <c r="B21" s="1" t="s">
        <v>1</v>
      </c>
      <c r="C21" s="1" t="s">
        <v>2</v>
      </c>
      <c r="D21" s="1" t="s">
        <v>3</v>
      </c>
      <c r="E21" s="3" t="s">
        <v>8</v>
      </c>
      <c r="F21" s="3" t="s">
        <v>9</v>
      </c>
      <c r="G21">
        <f>D22/D22</f>
        <v>1</v>
      </c>
      <c r="H21">
        <f>AVERAGE(E22:G22)</f>
        <v>0.8142432776513252</v>
      </c>
      <c r="I21" s="3" t="s">
        <v>7</v>
      </c>
    </row>
    <row r="22" spans="1:9" x14ac:dyDescent="0.2">
      <c r="A22" s="1" t="s">
        <v>16</v>
      </c>
      <c r="B22" s="2">
        <v>26.163</v>
      </c>
      <c r="C22" s="2">
        <v>25.117000000000001</v>
      </c>
      <c r="D22" s="2">
        <v>25.920999999999999</v>
      </c>
      <c r="E22">
        <f>B22/B22</f>
        <v>1</v>
      </c>
      <c r="F22">
        <f>C22/C22</f>
        <v>1</v>
      </c>
      <c r="G22">
        <f>D23/D22</f>
        <v>0.44272983295397561</v>
      </c>
      <c r="H22">
        <f>AVERAGE(E23:G23)</f>
        <v>0.45280473930572246</v>
      </c>
      <c r="I22">
        <f>STDEV(E22:G22)</f>
        <v>0.32174008095536999</v>
      </c>
    </row>
    <row r="23" spans="1:9" x14ac:dyDescent="0.2">
      <c r="A23" s="1" t="s">
        <v>17</v>
      </c>
      <c r="B23" s="2">
        <v>13.116</v>
      </c>
      <c r="C23" s="2">
        <v>11.583</v>
      </c>
      <c r="D23" s="2">
        <v>11.476000000000001</v>
      </c>
      <c r="E23">
        <f>B23/B22</f>
        <v>0.50131865611741766</v>
      </c>
      <c r="F23">
        <f>C23/C22</f>
        <v>0.46116176294939681</v>
      </c>
      <c r="G23">
        <f>D24/D22</f>
        <v>0.39593379885035301</v>
      </c>
      <c r="H23">
        <f>AVERAGE(E24:G24)</f>
        <v>0.42550397982946819</v>
      </c>
      <c r="I23">
        <f>STDEV(E23:G23)</f>
        <v>5.318714053637022E-2</v>
      </c>
    </row>
    <row r="24" spans="1:9" x14ac:dyDescent="0.2">
      <c r="A24" s="1" t="s">
        <v>18</v>
      </c>
      <c r="B24" s="2">
        <v>10.411</v>
      </c>
      <c r="C24" s="2">
        <v>11.38</v>
      </c>
      <c r="D24" s="2">
        <v>10.263</v>
      </c>
      <c r="E24">
        <f>B24/B22</f>
        <v>0.39792837212857851</v>
      </c>
      <c r="F24">
        <f>C24/C22</f>
        <v>0.45307958753035793</v>
      </c>
      <c r="I24">
        <f t="shared" ref="I24" si="4">STDEV(E24:G24)</f>
        <v>3.8997798401278191E-2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2021-06-24T19:24:03Z</dcterms:modified>
</cp:coreProperties>
</file>