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autoCompressPictures="0"/>
  <mc:AlternateContent xmlns:mc="http://schemas.openxmlformats.org/markup-compatibility/2006">
    <mc:Choice Requires="x15">
      <x15ac:absPath xmlns:x15ac="http://schemas.microsoft.com/office/spreadsheetml/2010/11/ac" url="G:\Shared drives\KRamsey Lab\Oli Horyn\"/>
    </mc:Choice>
  </mc:AlternateContent>
  <xr:revisionPtr revIDLastSave="0" documentId="13_ncr:1_{9E88BD2C-EE4C-4BEB-A190-900DB53EB4E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Sheet1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2" i="1" l="1"/>
  <c r="D32" i="1" s="1"/>
  <c r="C40" i="1" s="1"/>
  <c r="C47" i="1" s="1"/>
  <c r="B31" i="1"/>
  <c r="J32" i="1"/>
  <c r="J31" i="1"/>
  <c r="L31" i="1" s="1"/>
  <c r="K39" i="1" s="1"/>
  <c r="J47" i="1" s="1"/>
  <c r="D31" i="1"/>
  <c r="C39" i="1" s="1"/>
  <c r="B47" i="1" s="1"/>
  <c r="L49" i="1"/>
  <c r="K38" i="1"/>
  <c r="K46" i="1" s="1"/>
  <c r="C38" i="1"/>
  <c r="D49" i="1" s="1"/>
  <c r="L32" i="1"/>
  <c r="K10" i="1"/>
  <c r="L21" i="1" s="1"/>
  <c r="J4" i="1"/>
  <c r="L4" i="1" s="1"/>
  <c r="K12" i="1" s="1"/>
  <c r="K19" i="1" s="1"/>
  <c r="J3" i="1"/>
  <c r="L3" i="1" s="1"/>
  <c r="K11" i="1" s="1"/>
  <c r="J19" i="1" s="1"/>
  <c r="B4" i="1"/>
  <c r="B3" i="1"/>
  <c r="D3" i="1" s="1"/>
  <c r="D4" i="1"/>
  <c r="C12" i="1" s="1"/>
  <c r="C10" i="1"/>
  <c r="B18" i="1" s="1"/>
  <c r="K40" i="1" l="1"/>
  <c r="K47" i="1" s="1"/>
  <c r="K44" i="1" s="1"/>
  <c r="K49" i="1" s="1"/>
  <c r="J46" i="1"/>
  <c r="J44" i="1" s="1"/>
  <c r="J49" i="1" s="1"/>
  <c r="B46" i="1"/>
  <c r="B44" i="1" s="1"/>
  <c r="B49" i="1" s="1"/>
  <c r="C46" i="1"/>
  <c r="C44" i="1" s="1"/>
  <c r="C49" i="1" s="1"/>
  <c r="J18" i="1"/>
  <c r="J16" i="1" s="1"/>
  <c r="J21" i="1" s="1"/>
  <c r="K18" i="1"/>
  <c r="K16" i="1" s="1"/>
  <c r="K21" i="1" s="1"/>
  <c r="C11" i="1"/>
  <c r="B19" i="1" s="1"/>
  <c r="B16" i="1" s="1"/>
  <c r="B21" i="1" s="1"/>
  <c r="C19" i="1"/>
  <c r="D18" i="1"/>
  <c r="D16" i="1" s="1"/>
  <c r="D21" i="1" s="1"/>
  <c r="C18" i="1"/>
  <c r="C16" i="1" l="1"/>
  <c r="C21" i="1" s="1"/>
</calcChain>
</file>

<file path=xl/sharedStrings.xml><?xml version="1.0" encoding="utf-8"?>
<sst xmlns="http://schemas.openxmlformats.org/spreadsheetml/2006/main" count="76" uniqueCount="23">
  <si>
    <t>ng vector</t>
  </si>
  <si>
    <t>ratio of insert/bb bps</t>
  </si>
  <si>
    <t>molar ratio</t>
  </si>
  <si>
    <t>ng of insert</t>
  </si>
  <si>
    <t>uL needed</t>
  </si>
  <si>
    <t>concentration</t>
  </si>
  <si>
    <t>backbone</t>
  </si>
  <si>
    <t>Water</t>
  </si>
  <si>
    <t>Ligation Buffer</t>
  </si>
  <si>
    <t>Backbone</t>
  </si>
  <si>
    <t>Insert</t>
  </si>
  <si>
    <t>Ligase</t>
  </si>
  <si>
    <t>BB only</t>
  </si>
  <si>
    <t>-</t>
  </si>
  <si>
    <t>3X</t>
  </si>
  <si>
    <t>5X</t>
  </si>
  <si>
    <t>WT rplU</t>
  </si>
  <si>
    <t>Ligatio+A1:E19n Calculator</t>
  </si>
  <si>
    <t>mut1 rplU</t>
  </si>
  <si>
    <t>WT SAM</t>
  </si>
  <si>
    <t>mut1 SAM</t>
  </si>
  <si>
    <t>"- only one backbone</t>
  </si>
  <si>
    <t>don't add 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</si>
</sst>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2" fontId="0" fillId="0" borderId="1" xfId="0" applyNumberFormat="1" applyBorder="1"/>
    <xf numFmtId="2" fontId="0" fillId="0" borderId="1" xfId="0" quotePrefix="1" applyNumberFormat="1" applyBorder="1"/>
    <xf numFmtId="2" fontId="0" fillId="0" borderId="0" xfId="0" applyNumberFormat="1"/>
    <xf numFmtId="0" fontId="0" fillId="0" borderId="0" xfId="0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2" fontId="0" fillId="0" borderId="0" xfId="0" applyNumberFormat="1" applyBorder="1"/>
    <xf numFmtId="2" fontId="0" fillId="0" borderId="0" xfId="0" quotePrefix="1" applyNumberFormat="1" applyBorder="1"/>
    <xf numFmtId="0" fontId="0" fillId="2" borderId="1" xfId="0" applyFill="1" applyBorder="1"/>
    <xf numFmtId="2" fontId="0" fillId="2" borderId="1" xfId="0" applyNumberFormat="1" applyFill="1" applyBorder="1"/>
    <xf numFmtId="2" fontId="0" fillId="2" borderId="1" xfId="0" quotePrefix="1" applyNumberFormat="1" applyFill="1" applyBorder="1"/>
    <xf numFmtId="0" fontId="0" fillId="3" borderId="1" xfId="0" applyFill="1" applyBorder="1"/>
    <xf numFmtId="2" fontId="0" fillId="3" borderId="1" xfId="0" applyNumberFormat="1" applyFill="1" applyBorder="1"/>
    <xf numFmtId="0" fontId="0" fillId="0" borderId="0" xfId="0" applyFill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showRuler="0" topLeftCell="A6" zoomScale="103" zoomScaleNormal="130" workbookViewId="0">
      <selection activeCell="I24" sqref="I24"/>
    </sheetView>
  </sheetViews>
  <sheetFormatPr defaultColWidth="10.625" defaultRowHeight="15.75" x14ac:dyDescent="0.25"/>
  <cols>
    <col min="1" max="1" width="27.625" customWidth="1"/>
    <col min="2" max="2" width="18.875" customWidth="1"/>
    <col min="3" max="3" width="17.625" customWidth="1"/>
    <col min="4" max="5" width="14.125" customWidth="1"/>
  </cols>
  <sheetData>
    <row r="1" spans="1:21" x14ac:dyDescent="0.25">
      <c r="A1" s="2" t="s">
        <v>17</v>
      </c>
      <c r="B1" t="s">
        <v>16</v>
      </c>
      <c r="I1" s="2" t="s">
        <v>17</v>
      </c>
      <c r="J1" t="s">
        <v>18</v>
      </c>
      <c r="O1" s="6"/>
      <c r="P1" s="7"/>
      <c r="Q1" s="6"/>
      <c r="R1" s="6"/>
      <c r="S1" s="6"/>
      <c r="T1" s="6"/>
      <c r="U1" s="6"/>
    </row>
    <row r="2" spans="1:21" x14ac:dyDescent="0.25">
      <c r="A2" t="s">
        <v>0</v>
      </c>
      <c r="B2" t="s">
        <v>1</v>
      </c>
      <c r="C2" t="s">
        <v>2</v>
      </c>
      <c r="D2" t="s">
        <v>3</v>
      </c>
      <c r="I2" t="s">
        <v>0</v>
      </c>
      <c r="J2" t="s">
        <v>1</v>
      </c>
      <c r="K2" t="s">
        <v>2</v>
      </c>
      <c r="L2" t="s">
        <v>3</v>
      </c>
      <c r="O2" s="6"/>
      <c r="P2" s="6"/>
      <c r="Q2" s="6"/>
      <c r="R2" s="6"/>
      <c r="S2" s="6"/>
      <c r="T2" s="6"/>
      <c r="U2" s="6"/>
    </row>
    <row r="3" spans="1:21" x14ac:dyDescent="0.25">
      <c r="A3" s="1">
        <v>50</v>
      </c>
      <c r="B3">
        <f>309/1152</f>
        <v>0.26822916666666669</v>
      </c>
      <c r="C3" s="1">
        <v>3</v>
      </c>
      <c r="D3" s="1">
        <f>C3*B3*A3</f>
        <v>40.234375</v>
      </c>
      <c r="E3" s="1"/>
      <c r="I3" s="1">
        <v>50</v>
      </c>
      <c r="J3">
        <f>309/1152</f>
        <v>0.26822916666666669</v>
      </c>
      <c r="K3" s="1">
        <v>3</v>
      </c>
      <c r="L3" s="1">
        <f>K3*J3*I3</f>
        <v>40.234375</v>
      </c>
      <c r="M3" s="1"/>
      <c r="O3" s="6"/>
      <c r="P3" s="6"/>
      <c r="Q3" s="6"/>
      <c r="R3" s="6"/>
      <c r="S3" s="6"/>
      <c r="T3" s="6"/>
      <c r="U3" s="6"/>
    </row>
    <row r="4" spans="1:21" x14ac:dyDescent="0.25">
      <c r="A4" s="1">
        <v>50</v>
      </c>
      <c r="B4">
        <f>309/1152</f>
        <v>0.26822916666666669</v>
      </c>
      <c r="C4" s="1">
        <v>5</v>
      </c>
      <c r="D4" s="1">
        <f>C4*B4*A4</f>
        <v>67.057291666666671</v>
      </c>
      <c r="E4" s="1"/>
      <c r="I4" s="1">
        <v>50</v>
      </c>
      <c r="J4">
        <f>309/1152</f>
        <v>0.26822916666666669</v>
      </c>
      <c r="K4" s="1">
        <v>5</v>
      </c>
      <c r="L4" s="1">
        <f>K4*J4*I4</f>
        <v>67.057291666666671</v>
      </c>
      <c r="M4" s="1"/>
      <c r="O4" s="6"/>
      <c r="P4" s="6"/>
      <c r="Q4" s="6"/>
      <c r="R4" s="6"/>
      <c r="S4" s="6"/>
      <c r="T4" s="6"/>
      <c r="U4" s="6"/>
    </row>
    <row r="5" spans="1:21" x14ac:dyDescent="0.25">
      <c r="A5" s="1"/>
      <c r="B5" s="1"/>
      <c r="C5" s="1"/>
      <c r="D5" s="1"/>
      <c r="E5" s="1"/>
      <c r="I5" s="1"/>
      <c r="J5" s="1"/>
      <c r="K5" s="1"/>
      <c r="L5" s="1"/>
      <c r="M5" s="1"/>
      <c r="O5" s="6"/>
      <c r="P5" s="6"/>
      <c r="Q5" s="6"/>
      <c r="R5" s="6"/>
      <c r="S5" s="6"/>
      <c r="T5" s="6"/>
      <c r="U5" s="6"/>
    </row>
    <row r="6" spans="1:21" x14ac:dyDescent="0.25">
      <c r="A6" s="1"/>
      <c r="B6" s="1"/>
      <c r="C6" s="1"/>
      <c r="D6" s="1"/>
      <c r="E6" s="1"/>
      <c r="I6" s="1"/>
      <c r="J6" s="1"/>
      <c r="K6" s="1"/>
      <c r="L6" s="1"/>
      <c r="M6" s="1"/>
      <c r="O6" s="6"/>
      <c r="P6" s="6"/>
      <c r="Q6" s="6"/>
      <c r="R6" s="6"/>
      <c r="S6" s="6"/>
      <c r="T6" s="6"/>
      <c r="U6" s="6"/>
    </row>
    <row r="7" spans="1:21" x14ac:dyDescent="0.25">
      <c r="A7" s="1"/>
      <c r="B7" s="1"/>
      <c r="C7" s="1"/>
      <c r="D7" s="1"/>
      <c r="E7" s="1"/>
      <c r="I7" s="1"/>
      <c r="J7" s="1"/>
      <c r="K7" s="1"/>
      <c r="L7" s="1"/>
      <c r="M7" s="1"/>
      <c r="O7" s="6"/>
      <c r="P7" s="6"/>
      <c r="Q7" s="6"/>
      <c r="R7" s="6"/>
      <c r="S7" s="6"/>
      <c r="T7" s="6"/>
      <c r="U7" s="6"/>
    </row>
    <row r="8" spans="1:21" x14ac:dyDescent="0.25">
      <c r="O8" s="6"/>
      <c r="P8" s="6"/>
      <c r="Q8" s="6"/>
      <c r="R8" s="6"/>
      <c r="S8" s="6"/>
      <c r="T8" s="6"/>
      <c r="U8" s="6"/>
    </row>
    <row r="9" spans="1:21" x14ac:dyDescent="0.25">
      <c r="A9" s="1"/>
      <c r="B9" s="1" t="s">
        <v>5</v>
      </c>
      <c r="C9" s="1" t="s">
        <v>4</v>
      </c>
      <c r="D9" s="1"/>
      <c r="E9" s="1"/>
      <c r="I9" s="1"/>
      <c r="J9" s="1" t="s">
        <v>5</v>
      </c>
      <c r="K9" s="1" t="s">
        <v>4</v>
      </c>
      <c r="L9" s="1"/>
      <c r="M9" s="1"/>
      <c r="O9" s="6"/>
      <c r="P9" s="6"/>
      <c r="Q9" s="6"/>
      <c r="R9" s="6"/>
      <c r="S9" s="6"/>
      <c r="T9" s="6"/>
      <c r="U9" s="6"/>
    </row>
    <row r="10" spans="1:21" x14ac:dyDescent="0.25">
      <c r="A10" s="1" t="s">
        <v>6</v>
      </c>
      <c r="B10" s="1">
        <v>6.9</v>
      </c>
      <c r="C10" s="3">
        <f>A3/B10</f>
        <v>7.2463768115942022</v>
      </c>
      <c r="D10" s="1"/>
      <c r="E10" s="1"/>
      <c r="I10" s="1" t="s">
        <v>6</v>
      </c>
      <c r="J10" s="1">
        <v>6.9</v>
      </c>
      <c r="K10" s="3">
        <f>I3/J10</f>
        <v>7.2463768115942022</v>
      </c>
      <c r="L10" s="1"/>
      <c r="M10" s="1"/>
      <c r="O10" s="6"/>
      <c r="P10" s="6"/>
      <c r="Q10" s="6"/>
      <c r="R10" s="9"/>
      <c r="S10" s="6"/>
      <c r="T10" s="6"/>
      <c r="U10" s="6"/>
    </row>
    <row r="11" spans="1:21" x14ac:dyDescent="0.25">
      <c r="A11" s="1" t="s">
        <v>14</v>
      </c>
      <c r="B11">
        <v>18.2</v>
      </c>
      <c r="C11" s="3">
        <f>D3/B11</f>
        <v>2.2106799450549453</v>
      </c>
      <c r="D11" s="1"/>
      <c r="E11" s="1"/>
      <c r="I11" s="1" t="s">
        <v>14</v>
      </c>
      <c r="J11">
        <v>18.5</v>
      </c>
      <c r="K11" s="3">
        <f>L3/J11</f>
        <v>2.1748310810810811</v>
      </c>
      <c r="L11" s="1"/>
      <c r="M11" s="1"/>
      <c r="O11" s="6"/>
      <c r="P11" s="6"/>
      <c r="Q11" s="6"/>
      <c r="R11" s="9"/>
      <c r="S11" s="6"/>
      <c r="T11" s="6"/>
      <c r="U11" s="6"/>
    </row>
    <row r="12" spans="1:21" x14ac:dyDescent="0.25">
      <c r="A12" s="1" t="s">
        <v>15</v>
      </c>
      <c r="B12">
        <v>18.2</v>
      </c>
      <c r="C12" s="3">
        <f>D4/B12</f>
        <v>3.6844665750915757</v>
      </c>
      <c r="D12" s="1"/>
      <c r="E12" s="1"/>
      <c r="I12" s="1" t="s">
        <v>15</v>
      </c>
      <c r="J12">
        <v>18.5</v>
      </c>
      <c r="K12" s="3">
        <f>L4/J12</f>
        <v>3.6247184684684686</v>
      </c>
      <c r="L12" s="1"/>
      <c r="M12" s="1"/>
      <c r="O12" s="6"/>
      <c r="P12" s="6"/>
      <c r="Q12" s="6"/>
      <c r="R12" s="9"/>
      <c r="S12" s="6"/>
      <c r="T12" s="6"/>
      <c r="U12" s="6"/>
    </row>
    <row r="13" spans="1:21" x14ac:dyDescent="0.25">
      <c r="A13" s="1"/>
      <c r="B13" s="1"/>
      <c r="C13" s="1"/>
      <c r="D13" s="1"/>
      <c r="E13" s="1"/>
      <c r="I13" s="1"/>
      <c r="J13" s="1"/>
      <c r="K13" s="1"/>
      <c r="L13" s="1"/>
      <c r="M13" s="1"/>
      <c r="O13" s="6"/>
      <c r="P13" s="6"/>
      <c r="Q13" s="6"/>
      <c r="R13" s="6"/>
      <c r="S13" s="6"/>
      <c r="T13" s="6"/>
      <c r="U13" s="6"/>
    </row>
    <row r="14" spans="1:21" x14ac:dyDescent="0.25">
      <c r="A14" s="1"/>
      <c r="B14" s="1"/>
      <c r="C14" s="1"/>
      <c r="D14" s="1"/>
      <c r="E14" s="1"/>
      <c r="I14" s="1"/>
      <c r="J14" s="1"/>
      <c r="K14" s="1"/>
      <c r="L14" s="1"/>
      <c r="M14" s="1"/>
      <c r="O14" s="6"/>
      <c r="P14" s="6"/>
      <c r="Q14" s="6"/>
      <c r="R14" s="6"/>
      <c r="S14" s="6"/>
      <c r="T14" s="6"/>
      <c r="U14" s="6"/>
    </row>
    <row r="15" spans="1:21" x14ac:dyDescent="0.25">
      <c r="A15" s="1"/>
      <c r="B15" s="14" t="s">
        <v>14</v>
      </c>
      <c r="C15" s="14" t="s">
        <v>15</v>
      </c>
      <c r="D15" s="11" t="s">
        <v>12</v>
      </c>
      <c r="E15" s="1" t="s">
        <v>21</v>
      </c>
      <c r="I15" s="1"/>
      <c r="J15" s="14" t="s">
        <v>14</v>
      </c>
      <c r="K15" s="14" t="s">
        <v>15</v>
      </c>
      <c r="L15" s="1"/>
      <c r="M15" s="1"/>
      <c r="O15" s="6"/>
      <c r="P15" s="6"/>
      <c r="Q15" s="6"/>
      <c r="R15" s="6"/>
      <c r="S15" s="6"/>
      <c r="T15" s="6"/>
      <c r="U15" s="6"/>
    </row>
    <row r="16" spans="1:21" x14ac:dyDescent="0.25">
      <c r="A16" s="1" t="s">
        <v>7</v>
      </c>
      <c r="B16" s="15">
        <f>20-B17-B18-B19-B20</f>
        <v>8.0429432433508516</v>
      </c>
      <c r="C16" s="15">
        <f>20-C17-C18-C19-C20</f>
        <v>6.5691566133142212</v>
      </c>
      <c r="D16" s="12">
        <f>20-D17-D18-D20</f>
        <v>10.253623188405797</v>
      </c>
      <c r="E16" s="1"/>
      <c r="I16" s="1" t="s">
        <v>7</v>
      </c>
      <c r="J16" s="15">
        <f>20-J17-J18-J19-J20</f>
        <v>8.0787921073247162</v>
      </c>
      <c r="K16" s="15">
        <f>20-K17-K18-K19-K20</f>
        <v>6.6289047199373279</v>
      </c>
      <c r="L16" s="3"/>
      <c r="M16" s="1"/>
      <c r="O16" s="6"/>
      <c r="P16" s="6"/>
      <c r="Q16" s="9"/>
      <c r="R16" s="9"/>
      <c r="S16" s="9"/>
      <c r="T16" s="6"/>
      <c r="U16" s="6"/>
    </row>
    <row r="17" spans="1:21" x14ac:dyDescent="0.25">
      <c r="A17" s="1" t="s">
        <v>8</v>
      </c>
      <c r="B17" s="14">
        <v>2</v>
      </c>
      <c r="C17" s="14">
        <v>2</v>
      </c>
      <c r="D17" s="11">
        <v>2</v>
      </c>
      <c r="E17" s="1"/>
      <c r="I17" s="1" t="s">
        <v>8</v>
      </c>
      <c r="J17" s="14">
        <v>2</v>
      </c>
      <c r="K17" s="14">
        <v>2</v>
      </c>
      <c r="L17" s="1"/>
      <c r="M17" s="1"/>
      <c r="O17" s="6"/>
      <c r="P17" s="6"/>
      <c r="Q17" s="6"/>
      <c r="R17" s="6"/>
      <c r="S17" s="6"/>
      <c r="T17" s="6"/>
      <c r="U17" s="6"/>
    </row>
    <row r="18" spans="1:21" x14ac:dyDescent="0.25">
      <c r="A18" s="1" t="s">
        <v>9</v>
      </c>
      <c r="B18" s="15">
        <f>C10</f>
        <v>7.2463768115942022</v>
      </c>
      <c r="C18" s="15">
        <f>C10</f>
        <v>7.2463768115942022</v>
      </c>
      <c r="D18" s="12">
        <f>C10</f>
        <v>7.2463768115942022</v>
      </c>
      <c r="E18" s="1"/>
      <c r="I18" s="1" t="s">
        <v>9</v>
      </c>
      <c r="J18" s="15">
        <f>K10</f>
        <v>7.2463768115942022</v>
      </c>
      <c r="K18" s="15">
        <f>K10</f>
        <v>7.2463768115942022</v>
      </c>
      <c r="L18" s="3"/>
      <c r="M18" s="1"/>
      <c r="O18" s="6"/>
      <c r="P18" s="6"/>
      <c r="Q18" s="9"/>
      <c r="R18" s="9"/>
      <c r="S18" s="9"/>
      <c r="T18" s="6"/>
      <c r="U18" s="6"/>
    </row>
    <row r="19" spans="1:21" x14ac:dyDescent="0.25">
      <c r="A19" s="1" t="s">
        <v>10</v>
      </c>
      <c r="B19" s="15">
        <f>C11</f>
        <v>2.2106799450549453</v>
      </c>
      <c r="C19" s="15">
        <f>C12</f>
        <v>3.6844665750915757</v>
      </c>
      <c r="D19" s="13" t="s">
        <v>13</v>
      </c>
      <c r="E19" s="1"/>
      <c r="I19" s="1" t="s">
        <v>10</v>
      </c>
      <c r="J19" s="15">
        <f>K11</f>
        <v>2.1748310810810811</v>
      </c>
      <c r="K19" s="15">
        <f>K12</f>
        <v>3.6247184684684686</v>
      </c>
      <c r="L19" s="4"/>
      <c r="M19" s="1"/>
      <c r="O19" s="6"/>
      <c r="P19" s="6"/>
      <c r="Q19" s="9"/>
      <c r="R19" s="9"/>
      <c r="S19" s="10"/>
      <c r="T19" s="6"/>
      <c r="U19" s="6"/>
    </row>
    <row r="20" spans="1:21" x14ac:dyDescent="0.25">
      <c r="A20" s="1" t="s">
        <v>11</v>
      </c>
      <c r="B20" s="14">
        <v>0.5</v>
      </c>
      <c r="C20" s="14">
        <v>0.5</v>
      </c>
      <c r="D20" s="11">
        <v>0.5</v>
      </c>
      <c r="E20" s="1"/>
      <c r="I20" s="1" t="s">
        <v>11</v>
      </c>
      <c r="J20" s="14">
        <v>0.5</v>
      </c>
      <c r="K20" s="14">
        <v>0.5</v>
      </c>
      <c r="L20" s="1"/>
      <c r="M20" s="1"/>
      <c r="O20" s="6"/>
      <c r="P20" s="6"/>
      <c r="Q20" s="6"/>
      <c r="R20" s="6"/>
      <c r="S20" s="6"/>
      <c r="T20" s="6"/>
      <c r="U20" s="6"/>
    </row>
    <row r="21" spans="1:21" x14ac:dyDescent="0.25">
      <c r="B21" s="5">
        <f>SUM(B16:B20)</f>
        <v>20</v>
      </c>
      <c r="C21" s="5">
        <f t="shared" ref="C21:D21" si="0">SUM(C16:C20)</f>
        <v>20</v>
      </c>
      <c r="D21" s="5">
        <f t="shared" si="0"/>
        <v>20</v>
      </c>
      <c r="J21" s="5">
        <f>SUM(J16:J20)</f>
        <v>20</v>
      </c>
      <c r="K21" s="5">
        <f t="shared" ref="K21:L21" si="1">SUM(K16:K20)</f>
        <v>20</v>
      </c>
      <c r="L21" s="5">
        <f t="shared" si="1"/>
        <v>0</v>
      </c>
      <c r="O21" s="6"/>
      <c r="P21" s="6"/>
      <c r="Q21" s="9"/>
      <c r="R21" s="9"/>
      <c r="S21" s="9"/>
      <c r="T21" s="6"/>
      <c r="U21" s="6"/>
    </row>
    <row r="25" spans="1:21" x14ac:dyDescent="0.25">
      <c r="B25" s="6"/>
      <c r="C25" s="7"/>
      <c r="D25" s="8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</row>
    <row r="26" spans="1:21" x14ac:dyDescent="0.25">
      <c r="B26" s="6"/>
      <c r="C26" s="6"/>
      <c r="D26" s="9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</row>
    <row r="27" spans="1:21" x14ac:dyDescent="0.25">
      <c r="B27" s="6"/>
      <c r="C27" s="6"/>
      <c r="D27" s="9"/>
      <c r="E27" s="6"/>
      <c r="F27" s="6"/>
      <c r="G27" s="6"/>
      <c r="H27" s="6"/>
      <c r="I27" s="7"/>
      <c r="J27" s="6"/>
      <c r="K27" s="6"/>
      <c r="L27" s="6"/>
      <c r="M27" s="6"/>
      <c r="N27" s="6"/>
      <c r="O27" s="6"/>
      <c r="P27" s="7"/>
      <c r="Q27" s="6"/>
      <c r="R27" s="6"/>
      <c r="S27" s="6"/>
      <c r="T27" s="6"/>
      <c r="U27" s="6"/>
    </row>
    <row r="28" spans="1:21" x14ac:dyDescent="0.25">
      <c r="B28" s="6"/>
      <c r="C28" s="6"/>
      <c r="D28" s="9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</row>
    <row r="29" spans="1:21" x14ac:dyDescent="0.25">
      <c r="A29" s="2" t="s">
        <v>17</v>
      </c>
      <c r="B29" t="s">
        <v>19</v>
      </c>
      <c r="I29" s="2" t="s">
        <v>17</v>
      </c>
      <c r="J29" t="s">
        <v>20</v>
      </c>
      <c r="O29" s="6"/>
      <c r="P29" s="6"/>
      <c r="Q29" s="6"/>
      <c r="R29" s="6"/>
      <c r="S29" s="6"/>
      <c r="T29" s="6"/>
      <c r="U29" s="6"/>
    </row>
    <row r="30" spans="1:21" x14ac:dyDescent="0.25">
      <c r="A30" t="s">
        <v>0</v>
      </c>
      <c r="B30" t="s">
        <v>1</v>
      </c>
      <c r="C30" t="s">
        <v>2</v>
      </c>
      <c r="D30" t="s">
        <v>3</v>
      </c>
      <c r="I30" t="s">
        <v>0</v>
      </c>
      <c r="J30" t="s">
        <v>1</v>
      </c>
      <c r="K30" t="s">
        <v>2</v>
      </c>
      <c r="L30" t="s">
        <v>3</v>
      </c>
      <c r="O30" s="6"/>
      <c r="P30" s="6"/>
      <c r="Q30" s="6"/>
      <c r="R30" s="6"/>
      <c r="S30" s="6"/>
      <c r="T30" s="6"/>
      <c r="U30" s="6"/>
    </row>
    <row r="31" spans="1:21" x14ac:dyDescent="0.25">
      <c r="A31" s="1">
        <v>50</v>
      </c>
      <c r="B31">
        <f>850/1152</f>
        <v>0.73784722222222221</v>
      </c>
      <c r="C31" s="1">
        <v>3</v>
      </c>
      <c r="D31" s="1">
        <f>C31*B31*A31</f>
        <v>110.67708333333333</v>
      </c>
      <c r="E31" s="1"/>
      <c r="I31" s="1">
        <v>50</v>
      </c>
      <c r="J31">
        <f>849/1152</f>
        <v>0.73697916666666663</v>
      </c>
      <c r="K31" s="1">
        <v>3</v>
      </c>
      <c r="L31" s="1">
        <f>K31*J31*I31</f>
        <v>110.546875</v>
      </c>
      <c r="M31" s="1"/>
      <c r="O31" s="6"/>
      <c r="P31" s="6"/>
      <c r="Q31" s="6"/>
      <c r="R31" s="6"/>
      <c r="S31" s="6"/>
      <c r="T31" s="6"/>
      <c r="U31" s="6"/>
    </row>
    <row r="32" spans="1:21" x14ac:dyDescent="0.25">
      <c r="A32" s="1">
        <v>50</v>
      </c>
      <c r="B32">
        <f>850/1152</f>
        <v>0.73784722222222221</v>
      </c>
      <c r="C32" s="1">
        <v>5</v>
      </c>
      <c r="D32" s="1">
        <f>C32*B32*A32</f>
        <v>184.46180555555557</v>
      </c>
      <c r="E32" s="1"/>
      <c r="I32" s="1">
        <v>50</v>
      </c>
      <c r="J32">
        <f>849/1152</f>
        <v>0.73697916666666663</v>
      </c>
      <c r="K32" s="1">
        <v>5</v>
      </c>
      <c r="L32" s="1">
        <f>K32*J32*I32</f>
        <v>184.24479166666666</v>
      </c>
      <c r="M32" s="1"/>
      <c r="O32" s="6"/>
      <c r="P32" s="6"/>
      <c r="Q32" s="6"/>
      <c r="R32" s="6"/>
      <c r="S32" s="6"/>
      <c r="T32" s="6"/>
      <c r="U32" s="6"/>
    </row>
    <row r="33" spans="1:21" x14ac:dyDescent="0.25">
      <c r="A33" s="1"/>
      <c r="B33" s="1"/>
      <c r="C33" s="1"/>
      <c r="D33" s="1"/>
      <c r="E33" s="1"/>
      <c r="I33" s="1"/>
      <c r="J33" s="1"/>
      <c r="K33" s="1"/>
      <c r="L33" s="1"/>
      <c r="M33" s="1"/>
      <c r="O33" s="6"/>
      <c r="P33" s="6"/>
      <c r="Q33" s="6"/>
      <c r="R33" s="6"/>
      <c r="S33" s="6"/>
      <c r="T33" s="6"/>
      <c r="U33" s="6"/>
    </row>
    <row r="34" spans="1:21" x14ac:dyDescent="0.25">
      <c r="A34" s="1"/>
      <c r="B34" s="1"/>
      <c r="C34" s="1"/>
      <c r="D34" s="1"/>
      <c r="E34" s="1"/>
      <c r="I34" s="1"/>
      <c r="J34" s="1"/>
      <c r="K34" s="1"/>
      <c r="L34" s="1"/>
      <c r="M34" s="1"/>
      <c r="O34" s="6"/>
      <c r="P34" s="6"/>
      <c r="Q34" s="6"/>
      <c r="R34" s="6"/>
      <c r="S34" s="6"/>
      <c r="T34" s="6"/>
      <c r="U34" s="6"/>
    </row>
    <row r="35" spans="1:21" x14ac:dyDescent="0.25">
      <c r="A35" s="1"/>
      <c r="B35" s="1"/>
      <c r="C35" s="1"/>
      <c r="D35" s="1"/>
      <c r="E35" s="1"/>
      <c r="I35" s="1"/>
      <c r="J35" s="1"/>
      <c r="K35" s="1"/>
      <c r="L35" s="1"/>
      <c r="M35" s="1"/>
      <c r="O35" s="6"/>
      <c r="P35" s="6"/>
      <c r="Q35" s="6"/>
      <c r="R35" s="6"/>
      <c r="S35" s="6"/>
      <c r="T35" s="6"/>
      <c r="U35" s="6"/>
    </row>
    <row r="36" spans="1:21" x14ac:dyDescent="0.25">
      <c r="O36" s="6"/>
      <c r="P36" s="6"/>
      <c r="Q36" s="6"/>
      <c r="R36" s="9"/>
      <c r="S36" s="6"/>
      <c r="T36" s="6"/>
      <c r="U36" s="6"/>
    </row>
    <row r="37" spans="1:21" x14ac:dyDescent="0.25">
      <c r="A37" s="1"/>
      <c r="B37" s="1" t="s">
        <v>5</v>
      </c>
      <c r="C37" s="1" t="s">
        <v>4</v>
      </c>
      <c r="D37" s="1"/>
      <c r="E37" s="1"/>
      <c r="I37" s="1"/>
      <c r="J37" s="1" t="s">
        <v>5</v>
      </c>
      <c r="K37" s="1" t="s">
        <v>4</v>
      </c>
      <c r="L37" s="1"/>
      <c r="M37" s="1"/>
      <c r="O37" s="6"/>
      <c r="P37" s="6"/>
      <c r="Q37" s="6"/>
      <c r="R37" s="9"/>
      <c r="S37" s="6"/>
      <c r="T37" s="6"/>
      <c r="U37" s="6"/>
    </row>
    <row r="38" spans="1:21" x14ac:dyDescent="0.25">
      <c r="A38" s="1" t="s">
        <v>6</v>
      </c>
      <c r="B38" s="1">
        <v>6.9</v>
      </c>
      <c r="C38" s="3">
        <f>A31/B38</f>
        <v>7.2463768115942022</v>
      </c>
      <c r="D38" s="1"/>
      <c r="E38" s="1"/>
      <c r="I38" s="1" t="s">
        <v>6</v>
      </c>
      <c r="J38" s="1">
        <v>6.9</v>
      </c>
      <c r="K38" s="3">
        <f>I31/J38</f>
        <v>7.2463768115942022</v>
      </c>
      <c r="L38" s="1"/>
      <c r="M38" s="1"/>
      <c r="O38" s="6"/>
      <c r="P38" s="6"/>
      <c r="Q38" s="6"/>
      <c r="R38" s="9"/>
      <c r="S38" s="6"/>
      <c r="T38" s="6"/>
      <c r="U38" s="6"/>
    </row>
    <row r="39" spans="1:21" x14ac:dyDescent="0.25">
      <c r="A39" s="1" t="s">
        <v>14</v>
      </c>
      <c r="B39">
        <v>22.2</v>
      </c>
      <c r="C39" s="3">
        <f>D31/B39</f>
        <v>4.9854542042042045</v>
      </c>
      <c r="D39" s="1"/>
      <c r="E39" s="1"/>
      <c r="I39" s="1" t="s">
        <v>14</v>
      </c>
      <c r="J39">
        <v>16.7</v>
      </c>
      <c r="K39" s="3">
        <f>L31/J39</f>
        <v>6.6195733532934131</v>
      </c>
      <c r="L39" s="1"/>
      <c r="M39" s="1"/>
      <c r="O39" s="6"/>
      <c r="P39" s="6"/>
      <c r="Q39" s="6"/>
      <c r="R39" s="6"/>
      <c r="S39" s="6"/>
      <c r="T39" s="6"/>
      <c r="U39" s="6"/>
    </row>
    <row r="40" spans="1:21" x14ac:dyDescent="0.25">
      <c r="A40" s="1" t="s">
        <v>15</v>
      </c>
      <c r="B40">
        <v>22.2</v>
      </c>
      <c r="C40" s="3">
        <f>D32/B40</f>
        <v>8.309090340340342</v>
      </c>
      <c r="D40" s="1"/>
      <c r="E40" s="1"/>
      <c r="I40" s="1" t="s">
        <v>15</v>
      </c>
      <c r="J40" s="16">
        <v>16.7</v>
      </c>
      <c r="K40" s="3">
        <f>L32/J40</f>
        <v>11.032622255489022</v>
      </c>
      <c r="L40" s="1"/>
      <c r="M40" s="1"/>
      <c r="N40" s="16"/>
      <c r="O40" s="6"/>
      <c r="P40" s="6"/>
      <c r="Q40" s="6"/>
      <c r="R40" s="6"/>
      <c r="S40" s="6"/>
      <c r="T40" s="6"/>
      <c r="U40" s="6"/>
    </row>
    <row r="41" spans="1:21" x14ac:dyDescent="0.25">
      <c r="A41" s="1"/>
      <c r="B41" s="1"/>
      <c r="C41" s="1"/>
      <c r="D41" s="1"/>
      <c r="E41" s="1"/>
      <c r="I41" s="1"/>
      <c r="J41" s="1"/>
      <c r="K41" s="1"/>
      <c r="L41" s="1"/>
      <c r="M41" s="1"/>
      <c r="O41" s="6"/>
      <c r="P41" s="6"/>
      <c r="Q41" s="6"/>
      <c r="R41" s="6"/>
      <c r="S41" s="6"/>
      <c r="T41" s="6"/>
      <c r="U41" s="6"/>
    </row>
    <row r="42" spans="1:21" x14ac:dyDescent="0.25">
      <c r="A42" s="1"/>
      <c r="B42" s="1"/>
      <c r="C42" s="1"/>
      <c r="D42" s="1"/>
      <c r="E42" s="1"/>
      <c r="I42" s="1"/>
      <c r="J42" s="1"/>
      <c r="K42" s="1"/>
      <c r="L42" s="1"/>
      <c r="M42" s="1"/>
      <c r="O42" s="6"/>
      <c r="P42" s="6"/>
      <c r="Q42" s="9"/>
      <c r="R42" s="9"/>
      <c r="S42" s="9"/>
      <c r="T42" s="6"/>
      <c r="U42" s="6"/>
    </row>
    <row r="43" spans="1:21" x14ac:dyDescent="0.25">
      <c r="A43" s="1"/>
      <c r="B43" s="14" t="s">
        <v>14</v>
      </c>
      <c r="C43" s="14" t="s">
        <v>15</v>
      </c>
      <c r="D43" s="1"/>
      <c r="E43" s="1"/>
      <c r="I43" s="1"/>
      <c r="J43" s="1" t="s">
        <v>14</v>
      </c>
      <c r="K43" s="1" t="s">
        <v>15</v>
      </c>
      <c r="L43" s="1"/>
      <c r="M43" s="1"/>
      <c r="O43" s="6"/>
      <c r="P43" s="6"/>
      <c r="Q43" s="6"/>
      <c r="R43" s="6"/>
      <c r="S43" s="6"/>
      <c r="T43" s="6"/>
      <c r="U43" s="6"/>
    </row>
    <row r="44" spans="1:21" x14ac:dyDescent="0.25">
      <c r="A44" s="1" t="s">
        <v>7</v>
      </c>
      <c r="B44" s="15">
        <f>20-B45-B46-B47-B48</f>
        <v>5.2681689842015924</v>
      </c>
      <c r="C44" s="15">
        <f>20-C45-C46-C47-C48</f>
        <v>1.9445328480654549</v>
      </c>
      <c r="D44" s="3"/>
      <c r="E44" s="1"/>
      <c r="I44" s="1" t="s">
        <v>7</v>
      </c>
      <c r="J44" s="3">
        <f>20-J45-J46-J47-J48</f>
        <v>3.6340498351123838</v>
      </c>
      <c r="K44" s="15">
        <f>20-K45-K46-K47-K48</f>
        <v>-0.77899906708322497</v>
      </c>
      <c r="L44" s="3" t="s">
        <v>22</v>
      </c>
      <c r="M44" s="1"/>
      <c r="O44" s="6"/>
      <c r="P44" s="6"/>
      <c r="Q44" s="9"/>
      <c r="R44" s="9"/>
      <c r="S44" s="9"/>
      <c r="T44" s="6"/>
      <c r="U44" s="6"/>
    </row>
    <row r="45" spans="1:21" x14ac:dyDescent="0.25">
      <c r="A45" s="1" t="s">
        <v>8</v>
      </c>
      <c r="B45" s="14">
        <v>2</v>
      </c>
      <c r="C45" s="14">
        <v>2</v>
      </c>
      <c r="D45" s="1"/>
      <c r="E45" s="1"/>
      <c r="I45" s="1" t="s">
        <v>8</v>
      </c>
      <c r="J45" s="1">
        <v>2</v>
      </c>
      <c r="K45" s="1">
        <v>2</v>
      </c>
      <c r="L45" s="1"/>
      <c r="M45" s="1"/>
      <c r="O45" s="6"/>
      <c r="P45" s="6"/>
      <c r="Q45" s="9"/>
      <c r="R45" s="9"/>
      <c r="S45" s="10"/>
      <c r="T45" s="6"/>
      <c r="U45" s="6"/>
    </row>
    <row r="46" spans="1:21" x14ac:dyDescent="0.25">
      <c r="A46" s="1" t="s">
        <v>9</v>
      </c>
      <c r="B46" s="15">
        <f>C38</f>
        <v>7.2463768115942022</v>
      </c>
      <c r="C46" s="15">
        <f>C38</f>
        <v>7.2463768115942022</v>
      </c>
      <c r="D46" s="3"/>
      <c r="E46" s="1"/>
      <c r="I46" s="1" t="s">
        <v>9</v>
      </c>
      <c r="J46" s="3">
        <f>K38</f>
        <v>7.2463768115942022</v>
      </c>
      <c r="K46" s="3">
        <f>K38</f>
        <v>7.2463768115942022</v>
      </c>
      <c r="L46" s="3"/>
      <c r="M46" s="1"/>
      <c r="O46" s="6"/>
      <c r="P46" s="6"/>
      <c r="Q46" s="6"/>
      <c r="R46" s="6"/>
      <c r="S46" s="6"/>
      <c r="T46" s="6"/>
      <c r="U46" s="6"/>
    </row>
    <row r="47" spans="1:21" x14ac:dyDescent="0.25">
      <c r="A47" s="1" t="s">
        <v>10</v>
      </c>
      <c r="B47" s="15">
        <f>C39</f>
        <v>4.9854542042042045</v>
      </c>
      <c r="C47" s="15">
        <f>C40</f>
        <v>8.309090340340342</v>
      </c>
      <c r="D47" s="4"/>
      <c r="E47" s="1"/>
      <c r="I47" s="1" t="s">
        <v>10</v>
      </c>
      <c r="J47" s="3">
        <f>K39</f>
        <v>6.6195733532934131</v>
      </c>
      <c r="K47" s="3">
        <f>K40</f>
        <v>11.032622255489022</v>
      </c>
      <c r="L47" s="4"/>
      <c r="M47" s="1"/>
      <c r="O47" s="6"/>
      <c r="P47" s="6"/>
      <c r="Q47" s="9"/>
      <c r="R47" s="9"/>
      <c r="S47" s="9"/>
      <c r="T47" s="6"/>
      <c r="U47" s="6"/>
    </row>
    <row r="48" spans="1:21" x14ac:dyDescent="0.25">
      <c r="A48" s="1" t="s">
        <v>11</v>
      </c>
      <c r="B48" s="14">
        <v>0.5</v>
      </c>
      <c r="C48" s="14">
        <v>0.5</v>
      </c>
      <c r="D48" s="1"/>
      <c r="E48" s="1"/>
      <c r="I48" s="1" t="s">
        <v>11</v>
      </c>
      <c r="J48" s="1">
        <v>0.5</v>
      </c>
      <c r="K48" s="1">
        <v>0.5</v>
      </c>
      <c r="L48" s="1"/>
      <c r="M48" s="1"/>
    </row>
    <row r="49" spans="2:14" x14ac:dyDescent="0.25">
      <c r="B49" s="5">
        <f>SUM(B44:B48)</f>
        <v>20</v>
      </c>
      <c r="C49" s="5">
        <f t="shared" ref="C49:D49" si="2">SUM(C44:C48)</f>
        <v>20</v>
      </c>
      <c r="D49" s="5">
        <f t="shared" si="2"/>
        <v>0</v>
      </c>
      <c r="J49" s="5">
        <f>SUM(J44:J48)</f>
        <v>20</v>
      </c>
      <c r="K49" s="5">
        <f t="shared" ref="K49:L49" si="3">SUM(K44:K48)</f>
        <v>20</v>
      </c>
      <c r="L49" s="5">
        <f t="shared" si="3"/>
        <v>0</v>
      </c>
    </row>
    <row r="53" spans="2:14" x14ac:dyDescent="0.25">
      <c r="B53" s="6"/>
      <c r="C53" s="7"/>
      <c r="D53" s="8"/>
      <c r="E53" s="6"/>
      <c r="F53" s="6"/>
      <c r="G53" s="6"/>
      <c r="H53" s="6"/>
      <c r="I53" s="6"/>
      <c r="J53" s="6"/>
      <c r="K53" s="6"/>
      <c r="L53" s="6"/>
      <c r="M53" s="6"/>
      <c r="N53" s="6"/>
    </row>
  </sheetData>
  <phoneticPr fontId="2" type="noConversion"/>
  <pageMargins left="0.7" right="0.7" top="0.75" bottom="0.75" header="0.3" footer="0.3"/>
  <pageSetup orientation="landscape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Oli Horyn</cp:lastModifiedBy>
  <cp:lastPrinted>2019-06-04T20:11:45Z</cp:lastPrinted>
  <dcterms:created xsi:type="dcterms:W3CDTF">2016-10-27T19:20:40Z</dcterms:created>
  <dcterms:modified xsi:type="dcterms:W3CDTF">2023-05-04T15:26:31Z</dcterms:modified>
</cp:coreProperties>
</file>