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GoogleDrive/Shared drives/KRamsey Lab/Kira Bernabe/"/>
    </mc:Choice>
  </mc:AlternateContent>
  <xr:revisionPtr revIDLastSave="0" documentId="8_{9AE7326E-8485-7142-A2FA-1DDA0FAB3935}" xr6:coauthVersionLast="46" xr6:coauthVersionMax="46" xr10:uidLastSave="{00000000-0000-0000-0000-000000000000}"/>
  <bookViews>
    <workbookView xWindow="38320" yWindow="460" windowWidth="33720" windowHeight="19020" xr2:uid="{6822E075-33BC-3C43-A42F-4A70F46F721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6" i="1" l="1"/>
  <c r="S26" i="1" s="1"/>
  <c r="S25" i="1"/>
  <c r="R12" i="1"/>
  <c r="Q12" i="1"/>
  <c r="E17" i="1"/>
  <c r="R13" i="1"/>
  <c r="Q13" i="1"/>
  <c r="Q14" i="1"/>
  <c r="Q15" i="1"/>
  <c r="Q16" i="1"/>
  <c r="R16" i="1" s="1"/>
  <c r="J17" i="1"/>
  <c r="K17" i="1" s="1"/>
  <c r="D17" i="1"/>
  <c r="R15" i="1"/>
  <c r="R14" i="1"/>
  <c r="R27" i="1" l="1"/>
  <c r="S27" i="1" l="1"/>
  <c r="R28" i="1"/>
  <c r="R29" i="1" l="1"/>
  <c r="S29" i="1" s="1"/>
  <c r="S28" i="1"/>
</calcChain>
</file>

<file path=xl/sharedStrings.xml><?xml version="1.0" encoding="utf-8"?>
<sst xmlns="http://schemas.openxmlformats.org/spreadsheetml/2006/main" count="25" uniqueCount="24">
  <si>
    <t>Dilution</t>
  </si>
  <si>
    <t>OD</t>
  </si>
  <si>
    <t>Tube 1 (0x)</t>
  </si>
  <si>
    <t>Tube 2 (2x)</t>
  </si>
  <si>
    <t>Tube 3 (4x)</t>
  </si>
  <si>
    <t>Tube 4 (6x)</t>
  </si>
  <si>
    <t>Tube 5 (8x)</t>
  </si>
  <si>
    <t xml:space="preserve"> </t>
  </si>
  <si>
    <t>Track Plate 1</t>
  </si>
  <si>
    <t>Track Plate 2</t>
  </si>
  <si>
    <t>Dilution factor counted</t>
  </si>
  <si>
    <t>Average Cells</t>
  </si>
  <si>
    <t>LVS 0x</t>
  </si>
  <si>
    <t>LVS 2x</t>
  </si>
  <si>
    <t>LVS 4x</t>
  </si>
  <si>
    <t>LVS 6x</t>
  </si>
  <si>
    <t>LVS 8x</t>
  </si>
  <si>
    <t>Dilution Factor</t>
  </si>
  <si>
    <t>CFU per mL</t>
  </si>
  <si>
    <t>diluted 1:4 (250 ul in 750 ul)</t>
  </si>
  <si>
    <t>actual OD</t>
  </si>
  <si>
    <t>Theoretical Data</t>
  </si>
  <si>
    <t>OD600</t>
  </si>
  <si>
    <t>Meaure these dilutions with the spec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</si>
</sst>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3" fillId="0" borderId="1" xfId="0" applyFont="1" applyBorder="1"/>
    <xf numFmtId="0" fontId="2" fillId="0" borderId="1" xfId="0" applyFont="1" applyBorder="1" applyAlignment="1">
      <alignment wrapText="1"/>
    </xf>
    <xf numFmtId="0" fontId="0" fillId="0" borderId="1" xfId="0" applyBorder="1" applyAlignment="1">
      <alignment horizontal="right"/>
    </xf>
    <xf numFmtId="0" fontId="2" fillId="0" borderId="1" xfId="0" applyFont="1" applyBorder="1" applyAlignment="1">
      <alignment horizontal="right"/>
    </xf>
    <xf numFmtId="1" fontId="0" fillId="0" borderId="1" xfId="0" applyNumberFormat="1" applyBorder="1"/>
    <xf numFmtId="11" fontId="0" fillId="0" borderId="1" xfId="0" applyNumberFormat="1" applyBorder="1"/>
    <xf numFmtId="0" fontId="2" fillId="0" borderId="1" xfId="0" applyFont="1" applyBorder="1" applyAlignment="1">
      <alignment vertical="center"/>
    </xf>
    <xf numFmtId="0" fontId="0" fillId="0" borderId="1" xfId="0" applyBorder="1"/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wrapText="1"/>
    </xf>
    <xf numFmtId="0" fontId="0" fillId="0" borderId="0" xfId="0" applyBorder="1"/>
    <xf numFmtId="0" fontId="2" fillId="0" borderId="1" xfId="0" applyFont="1" applyBorder="1" applyAlignment="1">
      <alignment horizontal="center"/>
    </xf>
    <xf numFmtId="11" fontId="0" fillId="0" borderId="0" xfId="0" applyNumberFormat="1"/>
    <xf numFmtId="0" fontId="0" fillId="0" borderId="0" xfId="0" applyNumberFormat="1"/>
    <xf numFmtId="0" fontId="0" fillId="2" borderId="0" xfId="0" applyFill="1"/>
    <xf numFmtId="0" fontId="4" fillId="2" borderId="0" xfId="0" applyNumberFormat="1" applyFont="1" applyFill="1"/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OD</a:t>
            </a:r>
            <a:r>
              <a:rPr lang="en-US" baseline="0"/>
              <a:t> to CFU/mL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1.055934939325081E-2"/>
                  <c:y val="-0.1302563262032213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Sheet1!$B$2:$B$6</c:f>
              <c:numCache>
                <c:formatCode>General</c:formatCode>
                <c:ptCount val="5"/>
                <c:pt idx="0">
                  <c:v>1.2929999999999999</c:v>
                </c:pt>
                <c:pt idx="1">
                  <c:v>0.76500000000000001</c:v>
                </c:pt>
                <c:pt idx="2">
                  <c:v>0.38300000000000001</c:v>
                </c:pt>
                <c:pt idx="3">
                  <c:v>0.193</c:v>
                </c:pt>
                <c:pt idx="4">
                  <c:v>9.5000000000000001E-2</c:v>
                </c:pt>
              </c:numCache>
            </c:numRef>
          </c:xVal>
          <c:yVal>
            <c:numRef>
              <c:f>Sheet1!$C$2:$C$6</c:f>
              <c:numCache>
                <c:formatCode>0.00E+00</c:formatCode>
                <c:ptCount val="5"/>
                <c:pt idx="0">
                  <c:v>805000000</c:v>
                </c:pt>
                <c:pt idx="1">
                  <c:v>655000000</c:v>
                </c:pt>
                <c:pt idx="2">
                  <c:v>78000000</c:v>
                </c:pt>
                <c:pt idx="3">
                  <c:v>11200000</c:v>
                </c:pt>
                <c:pt idx="4">
                  <c:v>7800000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4EF-DD45-804B-892DCBC8E1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50262031"/>
        <c:axId val="1141878719"/>
      </c:scatterChart>
      <c:valAx>
        <c:axId val="11502620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OD600</a:t>
                </a:r>
              </a:p>
            </c:rich>
          </c:tx>
          <c:layout>
            <c:manualLayout>
              <c:xMode val="edge"/>
              <c:yMode val="edge"/>
              <c:x val="0.47358631543542401"/>
              <c:y val="0.919157642956462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1878719"/>
        <c:crosses val="autoZero"/>
        <c:crossBetween val="midCat"/>
      </c:valAx>
      <c:valAx>
        <c:axId val="1141878719"/>
        <c:scaling>
          <c:orientation val="minMax"/>
          <c:min val="1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CFU/mL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02620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794092</xdr:colOff>
      <xdr:row>20</xdr:row>
      <xdr:rowOff>149123</xdr:rowOff>
    </xdr:from>
    <xdr:to>
      <xdr:col>11</xdr:col>
      <xdr:colOff>274484</xdr:colOff>
      <xdr:row>36</xdr:row>
      <xdr:rowOff>202927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F5AE010-474D-DD49-96F3-D12FE9282C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2C6FC-0857-5741-B042-9A8F0594D371}">
  <dimension ref="A1:T32"/>
  <sheetViews>
    <sheetView tabSelected="1" zoomScale="120" zoomScaleNormal="120" workbookViewId="0">
      <selection activeCell="K16" sqref="K16"/>
    </sheetView>
  </sheetViews>
  <sheetFormatPr baseColWidth="10" defaultRowHeight="16" x14ac:dyDescent="0.2"/>
  <cols>
    <col min="13" max="15" width="0" hidden="1" customWidth="1"/>
  </cols>
  <sheetData>
    <row r="1" spans="1:18" ht="17" x14ac:dyDescent="0.2">
      <c r="A1" s="13" t="s">
        <v>0</v>
      </c>
      <c r="B1" s="13" t="s">
        <v>1</v>
      </c>
      <c r="C1" s="14" t="s">
        <v>18</v>
      </c>
      <c r="H1" s="14"/>
    </row>
    <row r="2" spans="1:18" x14ac:dyDescent="0.2">
      <c r="A2" s="15" t="s">
        <v>2</v>
      </c>
      <c r="B2">
        <v>1.2929999999999999</v>
      </c>
      <c r="C2" s="17">
        <v>805000000</v>
      </c>
      <c r="H2" s="17"/>
    </row>
    <row r="3" spans="1:18" x14ac:dyDescent="0.2">
      <c r="A3" s="15" t="s">
        <v>3</v>
      </c>
      <c r="B3">
        <v>0.76500000000000001</v>
      </c>
      <c r="C3" s="17">
        <v>655000000</v>
      </c>
      <c r="H3" s="17"/>
    </row>
    <row r="4" spans="1:18" x14ac:dyDescent="0.2">
      <c r="A4" s="15" t="s">
        <v>4</v>
      </c>
      <c r="B4">
        <v>0.38300000000000001</v>
      </c>
      <c r="C4" s="17">
        <v>78000000</v>
      </c>
      <c r="H4" s="17"/>
    </row>
    <row r="5" spans="1:18" x14ac:dyDescent="0.2">
      <c r="A5" s="15" t="s">
        <v>5</v>
      </c>
      <c r="B5">
        <v>0.193</v>
      </c>
      <c r="C5" s="17">
        <v>11200000</v>
      </c>
      <c r="H5" s="17"/>
    </row>
    <row r="6" spans="1:18" x14ac:dyDescent="0.2">
      <c r="A6" s="15" t="s">
        <v>6</v>
      </c>
      <c r="B6">
        <v>9.5000000000000001E-2</v>
      </c>
      <c r="C6" s="17">
        <v>7800000</v>
      </c>
      <c r="H6" s="17"/>
    </row>
    <row r="10" spans="1:18" x14ac:dyDescent="0.2">
      <c r="A10" s="1" t="s">
        <v>7</v>
      </c>
      <c r="B10" s="1"/>
      <c r="C10" s="16" t="s">
        <v>8</v>
      </c>
      <c r="D10" s="16"/>
      <c r="E10" s="16"/>
      <c r="F10" s="2"/>
      <c r="G10" s="2"/>
      <c r="H10" s="2"/>
      <c r="I10" s="2"/>
      <c r="J10" s="16" t="s">
        <v>9</v>
      </c>
      <c r="K10" s="16"/>
      <c r="L10" s="16"/>
      <c r="M10" s="16"/>
      <c r="N10" s="16"/>
      <c r="O10" s="16"/>
      <c r="P10" s="3"/>
    </row>
    <row r="11" spans="1:18" ht="51" x14ac:dyDescent="0.2">
      <c r="A11" s="4"/>
      <c r="B11" s="4">
        <v>1</v>
      </c>
      <c r="C11" s="4">
        <v>2</v>
      </c>
      <c r="D11" s="5">
        <v>3</v>
      </c>
      <c r="E11" s="5">
        <v>4</v>
      </c>
      <c r="F11" s="5">
        <v>5</v>
      </c>
      <c r="G11" s="5">
        <v>6</v>
      </c>
      <c r="H11" s="5">
        <v>7</v>
      </c>
      <c r="I11" s="4">
        <v>1</v>
      </c>
      <c r="J11" s="4">
        <v>2</v>
      </c>
      <c r="K11" s="4">
        <v>3</v>
      </c>
      <c r="L11" s="4">
        <v>4</v>
      </c>
      <c r="M11" s="4">
        <v>5</v>
      </c>
      <c r="N11" s="5">
        <v>6</v>
      </c>
      <c r="O11" s="5">
        <v>7</v>
      </c>
      <c r="P11" s="6" t="s">
        <v>10</v>
      </c>
      <c r="Q11" s="6" t="s">
        <v>11</v>
      </c>
      <c r="R11" s="6" t="s">
        <v>18</v>
      </c>
    </row>
    <row r="12" spans="1:18" x14ac:dyDescent="0.2">
      <c r="A12" s="11" t="s">
        <v>12</v>
      </c>
      <c r="B12" s="7"/>
      <c r="C12" s="7"/>
      <c r="D12" s="8">
        <v>77</v>
      </c>
      <c r="E12" s="8"/>
      <c r="F12" s="8"/>
      <c r="G12" s="8"/>
      <c r="H12" s="8"/>
      <c r="I12" s="7"/>
      <c r="J12" s="7"/>
      <c r="K12" s="7">
        <v>84</v>
      </c>
      <c r="L12" s="7"/>
      <c r="M12" s="7"/>
      <c r="N12" s="8"/>
      <c r="O12" s="8"/>
      <c r="P12" s="7">
        <v>1.0000000000000001E-5</v>
      </c>
      <c r="Q12" s="9">
        <f>AVERAGE(D12,K12)</f>
        <v>80.5</v>
      </c>
      <c r="R12" s="10">
        <f>(Q12/(0.01*P12))</f>
        <v>804999999.99999988</v>
      </c>
    </row>
    <row r="13" spans="1:18" x14ac:dyDescent="0.2">
      <c r="A13" s="11" t="s">
        <v>13</v>
      </c>
      <c r="B13" s="7"/>
      <c r="C13" s="7"/>
      <c r="D13" s="8">
        <v>75</v>
      </c>
      <c r="E13" s="8"/>
      <c r="F13" s="8"/>
      <c r="G13" s="8"/>
      <c r="H13" s="8"/>
      <c r="I13" s="7"/>
      <c r="J13" s="7"/>
      <c r="K13" s="7">
        <v>56</v>
      </c>
      <c r="L13" s="7"/>
      <c r="M13" s="7"/>
      <c r="N13" s="8"/>
      <c r="O13" s="8"/>
      <c r="P13" s="7">
        <v>1.0000000000000001E-5</v>
      </c>
      <c r="Q13" s="9">
        <f t="shared" ref="Q13:Q16" si="0">AVERAGE(D13,K13)</f>
        <v>65.5</v>
      </c>
      <c r="R13" s="10">
        <f>(Q13/(0.01*P13))</f>
        <v>655000000</v>
      </c>
    </row>
    <row r="14" spans="1:18" x14ac:dyDescent="0.2">
      <c r="A14" s="11" t="s">
        <v>14</v>
      </c>
      <c r="B14" s="7"/>
      <c r="C14" s="7"/>
      <c r="D14" s="8">
        <v>44</v>
      </c>
      <c r="E14" s="8"/>
      <c r="F14" s="8"/>
      <c r="G14" s="8"/>
      <c r="H14" s="8"/>
      <c r="I14" s="7"/>
      <c r="J14" s="7"/>
      <c r="K14" s="7">
        <v>34</v>
      </c>
      <c r="L14" s="7"/>
      <c r="M14" s="7"/>
      <c r="N14" s="8"/>
      <c r="O14" s="8"/>
      <c r="P14" s="7">
        <v>1.0000000000000001E-5</v>
      </c>
      <c r="Q14" s="9">
        <f t="shared" si="0"/>
        <v>39</v>
      </c>
      <c r="R14" s="10">
        <f>(Q14/(0.01*P14))*0.2</f>
        <v>77999999.999999985</v>
      </c>
    </row>
    <row r="15" spans="1:18" ht="16" customHeight="1" x14ac:dyDescent="0.2">
      <c r="A15" s="11" t="s">
        <v>15</v>
      </c>
      <c r="B15" s="7"/>
      <c r="C15" s="7"/>
      <c r="D15" s="8">
        <v>32</v>
      </c>
      <c r="E15" s="8"/>
      <c r="F15" s="8"/>
      <c r="G15" s="8"/>
      <c r="H15" s="8"/>
      <c r="I15" s="7"/>
      <c r="J15" s="7"/>
      <c r="K15" s="7">
        <v>24</v>
      </c>
      <c r="L15" s="7"/>
      <c r="M15" s="7"/>
      <c r="N15" s="8"/>
      <c r="O15" s="8"/>
      <c r="P15" s="7">
        <v>1.0000000000000001E-5</v>
      </c>
      <c r="Q15" s="9">
        <f t="shared" si="0"/>
        <v>28</v>
      </c>
      <c r="R15" s="10">
        <f>(Q15/(0.05*P15))*0.2</f>
        <v>11200000</v>
      </c>
    </row>
    <row r="16" spans="1:18" x14ac:dyDescent="0.2">
      <c r="A16" s="11" t="s">
        <v>16</v>
      </c>
      <c r="B16" s="7"/>
      <c r="C16" s="7"/>
      <c r="D16" s="8">
        <v>20</v>
      </c>
      <c r="E16" s="8"/>
      <c r="F16" s="8"/>
      <c r="G16" s="8"/>
      <c r="H16" s="8"/>
      <c r="I16" s="7"/>
      <c r="J16" s="7"/>
      <c r="K16" s="7">
        <v>19</v>
      </c>
      <c r="L16" s="7"/>
      <c r="M16" s="7"/>
      <c r="N16" s="8"/>
      <c r="O16" s="8"/>
      <c r="P16" s="7">
        <v>1.0000000000000001E-5</v>
      </c>
      <c r="Q16" s="9">
        <f t="shared" si="0"/>
        <v>19.5</v>
      </c>
      <c r="R16" s="10">
        <f>(Q16/(0.05*P16))*0.2</f>
        <v>7799999.9999999991</v>
      </c>
    </row>
    <row r="17" spans="1:20" x14ac:dyDescent="0.2">
      <c r="A17" s="12" t="s">
        <v>17</v>
      </c>
      <c r="B17" s="12">
        <v>1E-3</v>
      </c>
      <c r="C17" s="12">
        <v>1E-4</v>
      </c>
      <c r="D17" s="12">
        <f>C17/10</f>
        <v>1.0000000000000001E-5</v>
      </c>
      <c r="E17" s="12">
        <f>D17/10</f>
        <v>1.0000000000000002E-6</v>
      </c>
      <c r="I17" s="12">
        <v>1</v>
      </c>
      <c r="J17" s="12">
        <f>I17/10</f>
        <v>0.1</v>
      </c>
      <c r="K17" s="12">
        <f>J17/10</f>
        <v>0.01</v>
      </c>
      <c r="L17">
        <v>1E-3</v>
      </c>
    </row>
    <row r="22" spans="1:20" x14ac:dyDescent="0.2">
      <c r="R22" t="s">
        <v>21</v>
      </c>
    </row>
    <row r="23" spans="1:20" x14ac:dyDescent="0.2">
      <c r="R23" t="s">
        <v>22</v>
      </c>
    </row>
    <row r="24" spans="1:20" x14ac:dyDescent="0.2">
      <c r="R24" t="s">
        <v>19</v>
      </c>
      <c r="S24" t="s">
        <v>20</v>
      </c>
    </row>
    <row r="25" spans="1:20" x14ac:dyDescent="0.2">
      <c r="Q25">
        <v>1</v>
      </c>
      <c r="R25" s="19">
        <v>0.4</v>
      </c>
      <c r="S25" s="18">
        <f>R25*4</f>
        <v>1.6</v>
      </c>
    </row>
    <row r="26" spans="1:20" x14ac:dyDescent="0.2">
      <c r="Q26">
        <v>2</v>
      </c>
      <c r="R26" s="19">
        <f>R25/2</f>
        <v>0.2</v>
      </c>
      <c r="S26" s="18">
        <f>R26*4</f>
        <v>0.8</v>
      </c>
    </row>
    <row r="27" spans="1:20" x14ac:dyDescent="0.2">
      <c r="Q27">
        <v>3</v>
      </c>
      <c r="R27">
        <f t="shared" ref="R27:R29" si="1">R26/2</f>
        <v>0.1</v>
      </c>
      <c r="S27" s="20">
        <f t="shared" ref="S27:S29" si="2">R27*4</f>
        <v>0.4</v>
      </c>
    </row>
    <row r="28" spans="1:20" x14ac:dyDescent="0.2">
      <c r="Q28">
        <v>4</v>
      </c>
      <c r="R28">
        <f t="shared" si="1"/>
        <v>0.05</v>
      </c>
      <c r="S28" s="20">
        <f t="shared" si="2"/>
        <v>0.2</v>
      </c>
    </row>
    <row r="29" spans="1:20" x14ac:dyDescent="0.2">
      <c r="Q29">
        <v>5</v>
      </c>
      <c r="R29">
        <f t="shared" si="1"/>
        <v>2.5000000000000001E-2</v>
      </c>
      <c r="S29" s="20">
        <f t="shared" si="2"/>
        <v>0.1</v>
      </c>
    </row>
    <row r="32" spans="1:20" x14ac:dyDescent="0.2">
      <c r="R32" s="21" t="s">
        <v>23</v>
      </c>
      <c r="S32" s="21"/>
      <c r="T32" s="21"/>
    </row>
  </sheetData>
  <mergeCells count="3">
    <mergeCell ref="C10:E10"/>
    <mergeCell ref="J10:O10"/>
    <mergeCell ref="R32:T32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2021-01-21T17:27:26Z</dcterms:created>
  <dcterms:modified xsi:type="dcterms:W3CDTF">2021-01-27T22:00:39Z</dcterms:modified>
</cp:coreProperties>
</file>