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growth curves/"/>
    </mc:Choice>
  </mc:AlternateContent>
  <xr:revisionPtr revIDLastSave="0" documentId="13_ncr:1_{00B574AB-F883-E34D-9DB0-80996A1576B9}" xr6:coauthVersionLast="47" xr6:coauthVersionMax="47" xr10:uidLastSave="{00000000-0000-0000-0000-000000000000}"/>
  <bookViews>
    <workbookView xWindow="0" yWindow="1680" windowWidth="28800" windowHeight="15900" xr2:uid="{44D23DED-F695-D644-B4CF-0DD8CCA4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C19" i="1"/>
  <c r="C36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E19" i="1"/>
  <c r="D19" i="1"/>
  <c r="K26" i="1"/>
  <c r="J26" i="1"/>
  <c r="L26" i="1"/>
  <c r="J27" i="1"/>
  <c r="K27" i="1"/>
  <c r="L27" i="1"/>
  <c r="M27" i="1"/>
  <c r="I27" i="1"/>
  <c r="I26" i="1"/>
  <c r="J19" i="1"/>
  <c r="I19" i="1"/>
  <c r="K19" i="1"/>
  <c r="L19" i="1"/>
  <c r="L20" i="1"/>
  <c r="K20" i="1"/>
  <c r="J20" i="1"/>
  <c r="I20" i="1"/>
  <c r="D51" i="1" l="1"/>
  <c r="D44" i="1"/>
  <c r="C51" i="1"/>
  <c r="D50" i="1"/>
  <c r="C43" i="1"/>
  <c r="C50" i="1"/>
  <c r="C44" i="1"/>
  <c r="D43" i="1"/>
  <c r="C37" i="1"/>
  <c r="D37" i="1"/>
  <c r="D36" i="1"/>
  <c r="E4" i="1"/>
  <c r="H4" i="1" s="1"/>
  <c r="E7" i="1"/>
  <c r="H7" i="1" s="1"/>
  <c r="E6" i="1"/>
  <c r="H6" i="1" s="1"/>
  <c r="E5" i="1"/>
  <c r="H5" i="1" s="1"/>
  <c r="E3" i="1"/>
  <c r="H3" i="1" s="1"/>
  <c r="E2" i="1"/>
  <c r="H2" i="1" s="1"/>
</calcChain>
</file>

<file path=xl/sharedStrings.xml><?xml version="1.0" encoding="utf-8"?>
<sst xmlns="http://schemas.openxmlformats.org/spreadsheetml/2006/main" count="64" uniqueCount="38">
  <si>
    <t>Sample #</t>
  </si>
  <si>
    <t>Measured OD600</t>
  </si>
  <si>
    <t>Dilution Factor</t>
  </si>
  <si>
    <t>Actual OD600</t>
  </si>
  <si>
    <t>Desired Volume mL</t>
  </si>
  <si>
    <t>Desired OD</t>
  </si>
  <si>
    <t>Volume of Resuspended Cells µL</t>
  </si>
  <si>
    <t>Strain Genotype</t>
  </si>
  <si>
    <t>KB1-A</t>
  </si>
  <si>
    <t>KB2-A</t>
  </si>
  <si>
    <t>KB1-B</t>
  </si>
  <si>
    <t>KB2-B</t>
  </si>
  <si>
    <t>KB1-C</t>
  </si>
  <si>
    <t>KB2-C</t>
  </si>
  <si>
    <t>OD at T0</t>
  </si>
  <si>
    <t>OD at T24</t>
  </si>
  <si>
    <t>Average OD</t>
  </si>
  <si>
    <t>T0</t>
  </si>
  <si>
    <t>T24</t>
  </si>
  <si>
    <t>Standard Dev</t>
  </si>
  <si>
    <t>Generation Time</t>
  </si>
  <si>
    <t>0-2</t>
  </si>
  <si>
    <t>6-4</t>
  </si>
  <si>
    <t xml:space="preserve">Average Generation Time </t>
  </si>
  <si>
    <t>St Dev</t>
  </si>
  <si>
    <t>2-4</t>
  </si>
  <si>
    <t xml:space="preserve">LVS </t>
  </si>
  <si>
    <r>
      <t>LVS</t>
    </r>
    <r>
      <rPr>
        <i/>
        <sz val="12"/>
        <color theme="1"/>
        <rFont val="Aptos Narrow"/>
        <scheme val="minor"/>
      </rPr>
      <t xml:space="preserve"> rpsU2-</t>
    </r>
    <r>
      <rPr>
        <sz val="12"/>
        <color theme="1"/>
        <rFont val="Aptos Narrow"/>
        <scheme val="minor"/>
      </rPr>
      <t>HA</t>
    </r>
  </si>
  <si>
    <t>OD at T1.5</t>
  </si>
  <si>
    <t>OD at T3</t>
  </si>
  <si>
    <r>
      <t>LVS</t>
    </r>
    <r>
      <rPr>
        <i/>
        <sz val="12"/>
        <color theme="1"/>
        <rFont val="Aptos Narrow"/>
        <scheme val="minor"/>
      </rPr>
      <t xml:space="preserve"> rpsU2</t>
    </r>
    <r>
      <rPr>
        <sz val="12"/>
        <color theme="1"/>
        <rFont val="Aptos Narrow"/>
        <family val="2"/>
        <scheme val="minor"/>
      </rPr>
      <t>-HA</t>
    </r>
  </si>
  <si>
    <t>T1.5</t>
  </si>
  <si>
    <t>T3</t>
  </si>
  <si>
    <t>T4.5</t>
  </si>
  <si>
    <t>0-1.5</t>
  </si>
  <si>
    <t>1.5-3</t>
  </si>
  <si>
    <t>3-4.5</t>
  </si>
  <si>
    <t>OD at T4.5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</si>
</sst>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 shrinkToFit="1"/>
    </xf>
    <xf numFmtId="164" fontId="0" fillId="0" borderId="0" xfId="0" applyNumberFormat="1"/>
    <xf numFmtId="165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Sheet1!$C$35</c:f>
              <c:strCache>
                <c:ptCount val="1"/>
                <c:pt idx="0">
                  <c:v>0-2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Sheet1!$D$36:$D$40</c:f>
                <c:numCache>
                  <c:formatCode>General</c:formatCode>
                  <c:ptCount val="5"/>
                  <c:pt idx="0">
                    <c:v>22.853549707915796</c:v>
                  </c:pt>
                  <c:pt idx="1">
                    <c:v>16.864306738051415</c:v>
                  </c:pt>
                </c:numCache>
              </c:numRef>
            </c:plus>
            <c:minus>
              <c:numRef>
                <c:f>Sheet1!$D$36:$D$40</c:f>
                <c:numCache>
                  <c:formatCode>General</c:formatCode>
                  <c:ptCount val="5"/>
                  <c:pt idx="0">
                    <c:v>22.853549707915796</c:v>
                  </c:pt>
                  <c:pt idx="1">
                    <c:v>16.864306738051415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Sheet1!$B$36:$B$37</c:f>
              <c:strCache>
                <c:ptCount val="2"/>
                <c:pt idx="0">
                  <c:v>LVS </c:v>
                </c:pt>
                <c:pt idx="1">
                  <c:v>LVS rpsU2-HA</c:v>
                </c:pt>
              </c:strCache>
            </c:strRef>
          </c:cat>
          <c:val>
            <c:numRef>
              <c:f>Sheet1!$C$36:$C$37</c:f>
              <c:numCache>
                <c:formatCode>0.0</c:formatCode>
                <c:ptCount val="2"/>
                <c:pt idx="0">
                  <c:v>138.50586872363513</c:v>
                </c:pt>
                <c:pt idx="1">
                  <c:v>178.53858336206508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7-CC43-A191-235B7E67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880224"/>
        <c:axId val="1815722640"/>
      </c:barChart>
      <c:catAx>
        <c:axId val="176888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5722640"/>
        <c:crosses val="autoZero"/>
        <c:auto val="1"/>
        <c:lblAlgn val="ctr"/>
        <c:lblOffset val="100"/>
        <c:noMultiLvlLbl val="0"/>
      </c:catAx>
      <c:valAx>
        <c:axId val="1815722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8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Doubling</a:t>
            </a:r>
            <a:r>
              <a:rPr lang="en-US" baseline="0"/>
              <a:t> Time Hours 1.5-3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Sheet1!$C$42</c:f>
              <c:strCache>
                <c:ptCount val="1"/>
                <c:pt idx="0">
                  <c:v>2-4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Sheet1!$D$43:$D$47</c:f>
                <c:numCache>
                  <c:formatCode>General</c:formatCode>
                  <c:ptCount val="5"/>
                  <c:pt idx="0">
                    <c:v>88.427627429451036</c:v>
                  </c:pt>
                  <c:pt idx="1">
                    <c:v>38.11201638678137</c:v>
                  </c:pt>
                </c:numCache>
              </c:numRef>
            </c:plus>
            <c:minus>
              <c:numRef>
                <c:f>Sheet1!$D$43:$D$47</c:f>
                <c:numCache>
                  <c:formatCode>General</c:formatCode>
                  <c:ptCount val="5"/>
                  <c:pt idx="0">
                    <c:v>88.427627429451036</c:v>
                  </c:pt>
                  <c:pt idx="1">
                    <c:v>38.11201638678137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Sheet1!$B$43:$B$44</c:f>
              <c:strCache>
                <c:ptCount val="2"/>
                <c:pt idx="0">
                  <c:v>LVS </c:v>
                </c:pt>
                <c:pt idx="1">
                  <c:v>LVS rpsU2-HA</c:v>
                </c:pt>
              </c:strCache>
            </c:strRef>
          </c:cat>
          <c:val>
            <c:numRef>
              <c:f>Sheet1!$C$43:$C$44</c:f>
              <c:numCache>
                <c:formatCode>0.0</c:formatCode>
                <c:ptCount val="2"/>
                <c:pt idx="0">
                  <c:v>241.61922615390162</c:v>
                </c:pt>
                <c:pt idx="1">
                  <c:v>215.90939230700553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4-7A43-87A2-6EB53AC5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0564912"/>
        <c:axId val="1580566640"/>
      </c:barChart>
      <c:catAx>
        <c:axId val="15805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6640"/>
        <c:crosses val="autoZero"/>
        <c:auto val="1"/>
        <c:lblAlgn val="ctr"/>
        <c:lblOffset val="100"/>
        <c:noMultiLvlLbl val="0"/>
      </c:catAx>
      <c:valAx>
        <c:axId val="15805666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56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Sheet1!$C$49</c:f>
              <c:strCache>
                <c:ptCount val="1"/>
                <c:pt idx="0">
                  <c:v>3-4.5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Sheet1!$D$50:$D$54</c:f>
                <c:numCache>
                  <c:formatCode>General</c:formatCode>
                  <c:ptCount val="5"/>
                  <c:pt idx="0">
                    <c:v>28.02111160442692</c:v>
                  </c:pt>
                  <c:pt idx="1">
                    <c:v>82.03924242697542</c:v>
                  </c:pt>
                </c:numCache>
              </c:numRef>
            </c:plus>
            <c:minus>
              <c:numRef>
                <c:f>Sheet1!$D$50:$D$54</c:f>
                <c:numCache>
                  <c:formatCode>General</c:formatCode>
                  <c:ptCount val="5"/>
                  <c:pt idx="0">
                    <c:v>28.02111160442692</c:v>
                  </c:pt>
                  <c:pt idx="1">
                    <c:v>82.03924242697542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Sheet1!$B$50:$B$51</c:f>
              <c:strCache>
                <c:ptCount val="2"/>
                <c:pt idx="0">
                  <c:v>LVS </c:v>
                </c:pt>
                <c:pt idx="1">
                  <c:v>LVS rpsU2-HA</c:v>
                </c:pt>
              </c:strCache>
            </c:strRef>
          </c:cat>
          <c:val>
            <c:numRef>
              <c:f>Sheet1!$C$50:$C$51</c:f>
              <c:numCache>
                <c:formatCode>0.0</c:formatCode>
                <c:ptCount val="2"/>
                <c:pt idx="0">
                  <c:v>240.38180992256926</c:v>
                </c:pt>
                <c:pt idx="1">
                  <c:v>271.86263368538181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6-CA4A-B392-AC23C330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6370720"/>
        <c:axId val="1466132864"/>
      </c:barChart>
      <c:catAx>
        <c:axId val="14663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132864"/>
        <c:crosses val="autoZero"/>
        <c:auto val="1"/>
        <c:lblAlgn val="ctr"/>
        <c:lblOffset val="100"/>
        <c:noMultiLvlLbl val="0"/>
      </c:catAx>
      <c:valAx>
        <c:axId val="1466132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37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Sheet1!$H$19</c:f>
              <c:strCache>
                <c:ptCount val="1"/>
                <c:pt idx="0">
                  <c:v>LVS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24</c:v>
                </c:pt>
              </c:numCache>
            </c:numRef>
          </c:xVal>
          <c:yVal>
            <c:numRef>
              <c:f>Sheet1!$I$19:$M$19</c:f>
              <c:numCache>
                <c:formatCode>0.000</c:formatCode>
                <c:ptCount val="5"/>
                <c:pt idx="0">
                  <c:v>6.0999999999999999E-2</c:v>
                </c:pt>
                <c:pt idx="1">
                  <c:v>0.114</c:v>
                </c:pt>
                <c:pt idx="2">
                  <c:v>0.16400000000000001</c:v>
                </c:pt>
                <c:pt idx="3">
                  <c:v>0.23266666666666666</c:v>
                </c:pt>
                <c:pt idx="4">
                  <c:v>1.6333333333333335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04-4844-9330-E701C292E0D5}"/>
            </c:ext>
          </c:extLst>
        </c:ser>
        <c:ser>
          <c:idx val="1"/>
          <c:order val="1"/>
          <c:tx>
            <c:strRef>
              <c:f>Sheet1!$H$20</c:f>
              <c:strCache>
                <c:ptCount val="1"/>
                <c:pt idx="0">
                  <c:v>LVS rpsU2-HA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Sheet1!$I$18:$M$18</c:f>
              <c:numCache>
                <c:formatCode>General</c:formatCode>
                <c:ptCount val="5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24</c:v>
                </c:pt>
              </c:numCache>
            </c:numRef>
          </c:xVal>
          <c:yVal>
            <c:numRef>
              <c:f>Sheet1!$I$20:$M$20</c:f>
              <c:numCache>
                <c:formatCode>0.000</c:formatCode>
                <c:ptCount val="5"/>
                <c:pt idx="0">
                  <c:v>6.1666666666666668E-2</c:v>
                </c:pt>
                <c:pt idx="1">
                  <c:v>9.8333333333333342E-2</c:v>
                </c:pt>
                <c:pt idx="2">
                  <c:v>0.14733333333333334</c:v>
                </c:pt>
                <c:pt idx="3">
                  <c:v>0.20200000000000004</c:v>
                </c:pt>
                <c:pt idx="4">
                  <c:v>1.4233333333333336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04-4844-9330-E701C292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3177520"/>
        <c:axId val="1867059776"/>
      </c:scatterChart>
      <c:valAx>
        <c:axId val="185317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059776"/>
        <c:crosses val="autoZero"/>
        <c:crossBetween val="midCat"/>
      </c:valAx>
      <c:valAx>
        <c:axId val="186705977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3177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511735</xdr:colOff>
      <xdr:row>31</xdr:row>
      <xdr:rowOff>59017</xdr:rowOff>
    </xdr:from>
    <xdr:to>
      <xdr:col>12</xdr:col>
      <xdr:colOff>108324</xdr:colOff>
      <xdr:row>44</xdr:row>
      <xdr:rowOff>180041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C7BA0-CA53-9383-F747-2F307BC6C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541619</xdr:colOff>
      <xdr:row>45</xdr:row>
      <xdr:rowOff>148664</xdr:rowOff>
    </xdr:from>
    <xdr:to>
      <xdr:col>10</xdr:col>
      <xdr:colOff>138207</xdr:colOff>
      <xdr:row>59</xdr:row>
      <xdr:rowOff>67982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96AE7-8F06-D5CA-203F-B625C651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556559</xdr:colOff>
      <xdr:row>59</xdr:row>
      <xdr:rowOff>14194</xdr:rowOff>
    </xdr:from>
    <xdr:to>
      <xdr:col>10</xdr:col>
      <xdr:colOff>153147</xdr:colOff>
      <xdr:row>72</xdr:row>
      <xdr:rowOff>135217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48B64-6160-B979-FC8B-4569C4F3A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354854</xdr:colOff>
      <xdr:row>5</xdr:row>
      <xdr:rowOff>21665</xdr:rowOff>
    </xdr:from>
    <xdr:to>
      <xdr:col>19</xdr:col>
      <xdr:colOff>780678</xdr:colOff>
      <xdr:row>18</xdr:row>
      <xdr:rowOff>142689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8A1CD-5088-9C46-E017-93E3D2E57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BA7D-1F49-9044-AC6A-897B5F114BEF}">
  <dimension ref="A1:U61"/>
  <sheetViews>
    <sheetView tabSelected="1" topLeftCell="B36" zoomScale="170" zoomScaleNormal="170" workbookViewId="0">
      <selection activeCell="N21" sqref="N21"/>
    </sheetView>
  </sheetViews>
  <sheetFormatPr baseColWidth="10" defaultRowHeight="16" x14ac:dyDescent="0.2"/>
  <cols>
    <col min="2" max="2" width="25.1640625" customWidth="1"/>
  </cols>
  <sheetData>
    <row r="1" spans="1:21" ht="51" x14ac:dyDescent="0.2">
      <c r="A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14</v>
      </c>
      <c r="J1" s="1" t="s">
        <v>28</v>
      </c>
      <c r="K1" s="1" t="s">
        <v>29</v>
      </c>
      <c r="L1" s="1" t="s">
        <v>37</v>
      </c>
      <c r="M1" s="1" t="s">
        <v>15</v>
      </c>
      <c r="P1" s="1"/>
      <c r="Q1" s="1"/>
      <c r="R1" s="1"/>
      <c r="S1" s="1"/>
      <c r="T1" s="1"/>
      <c r="U1" s="1"/>
    </row>
    <row r="2" spans="1:21" x14ac:dyDescent="0.2">
      <c r="A2" t="s">
        <v>8</v>
      </c>
      <c r="B2" t="s">
        <v>26</v>
      </c>
      <c r="C2">
        <v>0.153</v>
      </c>
      <c r="D2">
        <v>20</v>
      </c>
      <c r="E2">
        <f t="shared" ref="E2:E7" si="0">C2*D2</f>
        <v>3.06</v>
      </c>
      <c r="F2">
        <v>9</v>
      </c>
      <c r="G2">
        <v>0.08</v>
      </c>
      <c r="H2" s="3">
        <f>(G2*F2)/E2*1000</f>
        <v>235.29411764705881</v>
      </c>
      <c r="I2">
        <v>0.05</v>
      </c>
      <c r="J2">
        <v>8.7999999999999995E-2</v>
      </c>
      <c r="K2">
        <v>0.14599999999999999</v>
      </c>
      <c r="L2">
        <v>0.21299999999999999</v>
      </c>
      <c r="M2">
        <v>1.49</v>
      </c>
    </row>
    <row r="3" spans="1:21" x14ac:dyDescent="0.2">
      <c r="A3" t="s">
        <v>10</v>
      </c>
      <c r="B3" t="s">
        <v>26</v>
      </c>
      <c r="C3">
        <v>0.188</v>
      </c>
      <c r="D3">
        <v>20</v>
      </c>
      <c r="E3">
        <f t="shared" si="0"/>
        <v>3.76</v>
      </c>
      <c r="F3">
        <v>9</v>
      </c>
      <c r="G3">
        <v>0.08</v>
      </c>
      <c r="H3" s="3">
        <f t="shared" ref="H3" si="1">(G3*F3)/E3*1000</f>
        <v>191.48936170212767</v>
      </c>
      <c r="I3">
        <v>6.6000000000000003E-2</v>
      </c>
      <c r="J3">
        <v>0.13900000000000001</v>
      </c>
      <c r="K3">
        <v>0.17799999999999999</v>
      </c>
      <c r="L3">
        <v>0.24199999999999999</v>
      </c>
      <c r="M3">
        <v>1.86</v>
      </c>
    </row>
    <row r="4" spans="1:21" x14ac:dyDescent="0.2">
      <c r="A4" t="s">
        <v>12</v>
      </c>
      <c r="B4" t="s">
        <v>26</v>
      </c>
      <c r="C4">
        <v>0.19700000000000001</v>
      </c>
      <c r="D4">
        <v>20</v>
      </c>
      <c r="E4">
        <f t="shared" si="0"/>
        <v>3.9400000000000004</v>
      </c>
      <c r="F4">
        <v>9</v>
      </c>
      <c r="G4">
        <v>0.08</v>
      </c>
      <c r="H4" s="3">
        <f t="shared" ref="H4" si="2">(G4*F4)/E4*1000</f>
        <v>182.741116751269</v>
      </c>
      <c r="I4">
        <v>6.7000000000000004E-2</v>
      </c>
      <c r="J4">
        <v>0.115</v>
      </c>
      <c r="K4">
        <v>0.16800000000000001</v>
      </c>
      <c r="L4">
        <v>0.24299999999999999</v>
      </c>
      <c r="M4">
        <v>1.55</v>
      </c>
    </row>
    <row r="5" spans="1:21" x14ac:dyDescent="0.2">
      <c r="A5" t="s">
        <v>9</v>
      </c>
      <c r="B5" t="s">
        <v>27</v>
      </c>
      <c r="C5">
        <v>0.20399999999999999</v>
      </c>
      <c r="D5">
        <v>20</v>
      </c>
      <c r="E5">
        <f t="shared" si="0"/>
        <v>4.08</v>
      </c>
      <c r="F5">
        <v>9</v>
      </c>
      <c r="G5">
        <v>0.08</v>
      </c>
      <c r="H5" s="3">
        <f t="shared" ref="H5:H7" si="3">(G5*F5)/E5*1000</f>
        <v>176.47058823529409</v>
      </c>
      <c r="I5">
        <v>7.5999999999999998E-2</v>
      </c>
      <c r="J5">
        <v>0.11600000000000001</v>
      </c>
      <c r="K5">
        <v>0.186</v>
      </c>
      <c r="L5">
        <v>0.23400000000000001</v>
      </c>
      <c r="M5">
        <v>1.58</v>
      </c>
    </row>
    <row r="6" spans="1:21" x14ac:dyDescent="0.2">
      <c r="A6" t="s">
        <v>11</v>
      </c>
      <c r="B6" t="s">
        <v>27</v>
      </c>
      <c r="C6">
        <v>0.24199999999999999</v>
      </c>
      <c r="D6">
        <v>20</v>
      </c>
      <c r="E6">
        <f t="shared" si="0"/>
        <v>4.84</v>
      </c>
      <c r="F6">
        <v>9</v>
      </c>
      <c r="G6">
        <v>0.08</v>
      </c>
      <c r="H6" s="3">
        <f t="shared" si="3"/>
        <v>148.7603305785124</v>
      </c>
      <c r="I6">
        <v>5.2999999999999999E-2</v>
      </c>
      <c r="J6">
        <v>8.6999999999999994E-2</v>
      </c>
      <c r="K6">
        <v>0.128</v>
      </c>
      <c r="L6">
        <v>0.18099999999999999</v>
      </c>
      <c r="M6">
        <v>1.37</v>
      </c>
    </row>
    <row r="7" spans="1:21" x14ac:dyDescent="0.2">
      <c r="A7" t="s">
        <v>13</v>
      </c>
      <c r="B7" t="s">
        <v>27</v>
      </c>
      <c r="C7">
        <v>0.26600000000000001</v>
      </c>
      <c r="D7">
        <v>20</v>
      </c>
      <c r="E7">
        <f t="shared" si="0"/>
        <v>5.32</v>
      </c>
      <c r="F7">
        <v>9</v>
      </c>
      <c r="G7">
        <v>0.08</v>
      </c>
      <c r="H7" s="3">
        <f t="shared" si="3"/>
        <v>135.33834586466165</v>
      </c>
      <c r="I7">
        <v>5.6000000000000001E-2</v>
      </c>
      <c r="J7">
        <v>9.1999999999999998E-2</v>
      </c>
      <c r="K7">
        <v>0.128</v>
      </c>
      <c r="L7">
        <v>0.191</v>
      </c>
      <c r="M7">
        <v>1.32</v>
      </c>
    </row>
    <row r="8" spans="1:21" x14ac:dyDescent="0.2">
      <c r="H8" s="3"/>
    </row>
    <row r="9" spans="1:21" x14ac:dyDescent="0.2">
      <c r="H9" s="3"/>
    </row>
    <row r="10" spans="1:21" x14ac:dyDescent="0.2">
      <c r="H10" s="3"/>
    </row>
    <row r="11" spans="1:21" x14ac:dyDescent="0.2">
      <c r="H11" s="3"/>
    </row>
    <row r="12" spans="1:21" x14ac:dyDescent="0.2">
      <c r="H12" s="3"/>
    </row>
    <row r="13" spans="1:21" x14ac:dyDescent="0.2">
      <c r="H13" s="3"/>
    </row>
    <row r="14" spans="1:21" x14ac:dyDescent="0.2">
      <c r="H14" s="3"/>
    </row>
    <row r="15" spans="1:21" x14ac:dyDescent="0.2">
      <c r="H15" s="3"/>
    </row>
    <row r="16" spans="1:21" x14ac:dyDescent="0.2">
      <c r="H16" s="3"/>
    </row>
    <row r="18" spans="2:13" x14ac:dyDescent="0.2">
      <c r="B18" t="s">
        <v>20</v>
      </c>
      <c r="C18" t="s">
        <v>34</v>
      </c>
      <c r="D18" s="5" t="s">
        <v>35</v>
      </c>
      <c r="E18" s="5" t="s">
        <v>22</v>
      </c>
      <c r="F18" s="5"/>
      <c r="H18" t="s">
        <v>16</v>
      </c>
      <c r="I18">
        <v>0</v>
      </c>
      <c r="J18">
        <v>1.5</v>
      </c>
      <c r="K18">
        <v>3</v>
      </c>
      <c r="L18">
        <v>4.5</v>
      </c>
      <c r="M18">
        <v>24</v>
      </c>
    </row>
    <row r="19" spans="2:13" x14ac:dyDescent="0.2">
      <c r="B19" t="s">
        <v>26</v>
      </c>
      <c r="C19" s="3">
        <f>120/(3.3*LOG(J2/I2))</f>
        <v>148.11307574223915</v>
      </c>
      <c r="D19" s="3">
        <f>120/(3.3*LOG(K2/J2))</f>
        <v>165.38684674100034</v>
      </c>
      <c r="E19" s="3">
        <f>120/(3.3*LOG(L2/K2))</f>
        <v>221.69333284761342</v>
      </c>
      <c r="F19" s="3"/>
      <c r="H19" t="s">
        <v>26</v>
      </c>
      <c r="I19" s="4">
        <f t="shared" ref="I19:L19" si="4">AVERAGE(I2:I4)</f>
        <v>6.0999999999999999E-2</v>
      </c>
      <c r="J19" s="4">
        <f t="shared" si="4"/>
        <v>0.114</v>
      </c>
      <c r="K19" s="4">
        <f t="shared" si="4"/>
        <v>0.16400000000000001</v>
      </c>
      <c r="L19" s="4">
        <f t="shared" si="4"/>
        <v>0.23266666666666666</v>
      </c>
      <c r="M19" s="4">
        <f>AVERAGE(M2:M4)</f>
        <v>1.6333333333333335</v>
      </c>
    </row>
    <row r="20" spans="2:13" x14ac:dyDescent="0.2">
      <c r="B20" t="s">
        <v>26</v>
      </c>
      <c r="C20" s="3">
        <f t="shared" ref="C20:E20" si="5">120/(3.3*LOG(J3/I3))</f>
        <v>112.41703760858654</v>
      </c>
      <c r="D20" s="3">
        <f t="shared" si="5"/>
        <v>338.56494534671981</v>
      </c>
      <c r="E20" s="3">
        <f t="shared" si="5"/>
        <v>272.60045149076882</v>
      </c>
      <c r="F20" s="3"/>
      <c r="H20" t="s">
        <v>30</v>
      </c>
      <c r="I20" s="4">
        <f t="shared" ref="I20:L20" si="6">AVERAGE(I5:I7)</f>
        <v>6.1666666666666668E-2</v>
      </c>
      <c r="J20" s="4">
        <f t="shared" si="6"/>
        <v>9.8333333333333342E-2</v>
      </c>
      <c r="K20" s="4">
        <f t="shared" si="6"/>
        <v>0.14733333333333334</v>
      </c>
      <c r="L20" s="4">
        <f t="shared" si="6"/>
        <v>0.20200000000000004</v>
      </c>
      <c r="M20" s="4">
        <f>AVERAGE(M5:M7)</f>
        <v>1.4233333333333336</v>
      </c>
    </row>
    <row r="21" spans="2:13" x14ac:dyDescent="0.2">
      <c r="B21" t="s">
        <v>26</v>
      </c>
      <c r="C21" s="3">
        <f t="shared" ref="C21:E21" si="7">120/(3.3*LOG(J4/I4))</f>
        <v>154.98749282007978</v>
      </c>
      <c r="D21" s="3">
        <f t="shared" si="7"/>
        <v>220.90588637398471</v>
      </c>
      <c r="E21" s="3">
        <f t="shared" si="7"/>
        <v>226.8516454293256</v>
      </c>
      <c r="F21" s="3"/>
      <c r="I21" s="4"/>
      <c r="J21" s="4"/>
      <c r="K21" s="4"/>
      <c r="L21" s="4"/>
      <c r="M21" s="4"/>
    </row>
    <row r="22" spans="2:13" x14ac:dyDescent="0.2">
      <c r="B22" t="s">
        <v>27</v>
      </c>
      <c r="C22" s="3">
        <f t="shared" ref="C22:E22" si="8">120/(3.3*LOG(J5/I5))</f>
        <v>198.01113983512272</v>
      </c>
      <c r="D22" s="3">
        <f t="shared" si="8"/>
        <v>177.33605298751633</v>
      </c>
      <c r="E22" s="3">
        <f t="shared" si="8"/>
        <v>364.71989833965557</v>
      </c>
      <c r="F22" s="3"/>
      <c r="I22" s="4"/>
      <c r="J22" s="4"/>
      <c r="K22" s="4"/>
      <c r="L22" s="4"/>
      <c r="M22" s="4"/>
    </row>
    <row r="23" spans="2:13" x14ac:dyDescent="0.2">
      <c r="B23" t="s">
        <v>27</v>
      </c>
      <c r="C23" s="3">
        <f t="shared" ref="C23:E23" si="9">120/(3.3*LOG(J6/I6))</f>
        <v>168.94194773283334</v>
      </c>
      <c r="D23" s="3">
        <f t="shared" si="9"/>
        <v>216.84942975879542</v>
      </c>
      <c r="E23" s="3">
        <f t="shared" si="9"/>
        <v>241.66925924614679</v>
      </c>
      <c r="F23" s="3"/>
      <c r="I23" s="4"/>
      <c r="J23" s="4"/>
      <c r="K23" s="4"/>
      <c r="L23" s="4"/>
      <c r="M23" s="4"/>
    </row>
    <row r="24" spans="2:13" x14ac:dyDescent="0.2">
      <c r="B24" t="s">
        <v>27</v>
      </c>
      <c r="C24" s="3">
        <f t="shared" ref="C24:E24" si="10">120/(3.3*LOG(J7/I7))</f>
        <v>168.66266251823924</v>
      </c>
      <c r="D24" s="3">
        <f t="shared" si="10"/>
        <v>253.54269417470485</v>
      </c>
      <c r="E24" s="3">
        <f t="shared" si="10"/>
        <v>209.19874347034292</v>
      </c>
      <c r="F24" s="3"/>
    </row>
    <row r="25" spans="2:13" x14ac:dyDescent="0.2">
      <c r="C25" s="3"/>
      <c r="D25" s="3"/>
      <c r="E25" s="3"/>
      <c r="F25" s="3"/>
      <c r="H25" t="s">
        <v>19</v>
      </c>
      <c r="I25" t="s">
        <v>17</v>
      </c>
      <c r="J25" t="s">
        <v>31</v>
      </c>
      <c r="K25" t="s">
        <v>32</v>
      </c>
      <c r="L25" t="s">
        <v>33</v>
      </c>
      <c r="M25" t="s">
        <v>18</v>
      </c>
    </row>
    <row r="26" spans="2:13" x14ac:dyDescent="0.2">
      <c r="C26" s="3"/>
      <c r="D26" s="3"/>
      <c r="E26" s="3"/>
      <c r="F26" s="3"/>
      <c r="H26" t="s">
        <v>26</v>
      </c>
      <c r="I26" s="4">
        <f>STDEV(I2:I4)</f>
        <v>9.5393920141694979E-3</v>
      </c>
      <c r="J26" s="4">
        <f t="shared" ref="J26:L26" si="11">STDEV(J2:J4)</f>
        <v>2.5514701644346192E-2</v>
      </c>
      <c r="K26" s="4">
        <f>STDEV(K2:K4)</f>
        <v>1.6370705543744903E-2</v>
      </c>
      <c r="L26" s="4">
        <f t="shared" si="11"/>
        <v>1.7039170558842742E-2</v>
      </c>
      <c r="M26" s="4"/>
    </row>
    <row r="27" spans="2:13" x14ac:dyDescent="0.2">
      <c r="C27" s="3"/>
      <c r="D27" s="3"/>
      <c r="E27" s="3"/>
      <c r="F27" s="3"/>
      <c r="H27" t="s">
        <v>30</v>
      </c>
      <c r="I27" s="4">
        <f>STDEV(I5:I7)</f>
        <v>1.2503332889007355E-2</v>
      </c>
      <c r="J27" s="4">
        <f t="shared" ref="J27:L27" si="12">STDEV(J5:J7)</f>
        <v>1.5502687938977881E-2</v>
      </c>
      <c r="K27" s="4">
        <f t="shared" si="12"/>
        <v>3.3486315612998217E-2</v>
      </c>
      <c r="L27" s="4">
        <f t="shared" si="12"/>
        <v>2.8160255680657238E-2</v>
      </c>
      <c r="M27" s="4">
        <f>STDEV(M5:M7)</f>
        <v>0.13796134724383252</v>
      </c>
    </row>
    <row r="28" spans="2:13" x14ac:dyDescent="0.2">
      <c r="C28" s="3"/>
      <c r="D28" s="3"/>
      <c r="E28" s="3"/>
      <c r="F28" s="3"/>
      <c r="I28" s="4"/>
      <c r="J28" s="4"/>
      <c r="K28" s="4"/>
      <c r="L28" s="4"/>
      <c r="M28" s="4"/>
    </row>
    <row r="29" spans="2:13" x14ac:dyDescent="0.2">
      <c r="C29" s="3"/>
      <c r="D29" s="3"/>
      <c r="E29" s="3"/>
      <c r="F29" s="3"/>
      <c r="I29" s="4"/>
      <c r="J29" s="4"/>
      <c r="K29" s="4"/>
      <c r="L29" s="4"/>
      <c r="M29" s="4"/>
    </row>
    <row r="30" spans="2:13" x14ac:dyDescent="0.2">
      <c r="C30" s="3"/>
      <c r="D30" s="3"/>
      <c r="E30" s="3"/>
      <c r="F30" s="3"/>
      <c r="I30" s="4"/>
      <c r="J30" s="4"/>
      <c r="K30" s="4"/>
      <c r="L30" s="4"/>
      <c r="M30" s="4"/>
    </row>
    <row r="31" spans="2:13" x14ac:dyDescent="0.2">
      <c r="C31" s="3"/>
      <c r="D31" s="3"/>
      <c r="E31" s="3"/>
      <c r="F31" s="3"/>
    </row>
    <row r="32" spans="2:13" x14ac:dyDescent="0.2">
      <c r="C32" s="3"/>
      <c r="D32" s="3"/>
      <c r="E32" s="3"/>
      <c r="F32" s="3"/>
    </row>
    <row r="33" spans="2:6" x14ac:dyDescent="0.2">
      <c r="C33" s="3"/>
      <c r="D33" s="3"/>
      <c r="E33" s="3"/>
      <c r="F33" s="3"/>
    </row>
    <row r="35" spans="2:6" x14ac:dyDescent="0.2">
      <c r="B35" t="s">
        <v>23</v>
      </c>
      <c r="C35" t="s">
        <v>21</v>
      </c>
      <c r="D35" t="s">
        <v>24</v>
      </c>
    </row>
    <row r="36" spans="2:6" x14ac:dyDescent="0.2">
      <c r="B36" t="s">
        <v>26</v>
      </c>
      <c r="C36" s="3">
        <f>AVERAGE(C19:C21)</f>
        <v>138.50586872363513</v>
      </c>
      <c r="D36" s="3">
        <f>STDEV(C19:C21)</f>
        <v>22.853549707915796</v>
      </c>
    </row>
    <row r="37" spans="2:6" x14ac:dyDescent="0.2">
      <c r="B37" t="s">
        <v>30</v>
      </c>
      <c r="C37" s="3">
        <f>AVERAGE(C22:C24)</f>
        <v>178.53858336206508</v>
      </c>
      <c r="D37" s="3">
        <f>STDEV(C22:C24)</f>
        <v>16.864306738051415</v>
      </c>
    </row>
    <row r="38" spans="2:6" x14ac:dyDescent="0.2">
      <c r="C38" s="3"/>
      <c r="D38" s="3"/>
    </row>
    <row r="39" spans="2:6" x14ac:dyDescent="0.2">
      <c r="C39" s="3"/>
      <c r="D39" s="3"/>
    </row>
    <row r="40" spans="2:6" x14ac:dyDescent="0.2">
      <c r="C40" s="3"/>
      <c r="D40" s="3"/>
    </row>
    <row r="42" spans="2:6" x14ac:dyDescent="0.2">
      <c r="B42" t="s">
        <v>23</v>
      </c>
      <c r="C42" s="5" t="s">
        <v>25</v>
      </c>
      <c r="D42" t="s">
        <v>24</v>
      </c>
    </row>
    <row r="43" spans="2:6" x14ac:dyDescent="0.2">
      <c r="B43" t="s">
        <v>26</v>
      </c>
      <c r="C43" s="3">
        <f>AVERAGE(D19:D21)</f>
        <v>241.61922615390162</v>
      </c>
      <c r="D43" s="3">
        <f>STDEV(D19:D21)</f>
        <v>88.427627429451036</v>
      </c>
    </row>
    <row r="44" spans="2:6" x14ac:dyDescent="0.2">
      <c r="B44" t="s">
        <v>30</v>
      </c>
      <c r="C44" s="3">
        <f>AVERAGE(D22:D24)</f>
        <v>215.90939230700553</v>
      </c>
      <c r="D44" s="3">
        <f>STDEV(D22:D24)</f>
        <v>38.11201638678137</v>
      </c>
    </row>
    <row r="45" spans="2:6" x14ac:dyDescent="0.2">
      <c r="C45" s="3"/>
      <c r="D45" s="3"/>
    </row>
    <row r="46" spans="2:6" x14ac:dyDescent="0.2">
      <c r="C46" s="3"/>
      <c r="D46" s="3"/>
    </row>
    <row r="47" spans="2:6" x14ac:dyDescent="0.2">
      <c r="C47" s="3"/>
      <c r="D47" s="3"/>
    </row>
    <row r="49" spans="2:4" x14ac:dyDescent="0.2">
      <c r="B49" t="s">
        <v>23</v>
      </c>
      <c r="C49" s="5" t="s">
        <v>36</v>
      </c>
      <c r="D49" t="s">
        <v>24</v>
      </c>
    </row>
    <row r="50" spans="2:4" x14ac:dyDescent="0.2">
      <c r="B50" t="s">
        <v>26</v>
      </c>
      <c r="C50" s="3">
        <f>AVERAGE(E19:E21)</f>
        <v>240.38180992256926</v>
      </c>
      <c r="D50" s="3">
        <f>STDEV(E19:E21)</f>
        <v>28.02111160442692</v>
      </c>
    </row>
    <row r="51" spans="2:4" x14ac:dyDescent="0.2">
      <c r="B51" t="s">
        <v>30</v>
      </c>
      <c r="C51" s="3">
        <f>AVERAGE(E22:E24)</f>
        <v>271.86263368538181</v>
      </c>
      <c r="D51" s="3">
        <f>STDEV(E22:E24)</f>
        <v>82.03924242697542</v>
      </c>
    </row>
    <row r="52" spans="2:4" x14ac:dyDescent="0.2">
      <c r="C52" s="3"/>
      <c r="D52" s="3"/>
    </row>
    <row r="53" spans="2:4" x14ac:dyDescent="0.2">
      <c r="C53" s="3"/>
      <c r="D53" s="3"/>
    </row>
    <row r="54" spans="2:4" x14ac:dyDescent="0.2">
      <c r="C54" s="3"/>
      <c r="D54" s="3"/>
    </row>
    <row r="56" spans="2:4" x14ac:dyDescent="0.2">
      <c r="B56" t="s">
        <v>23</v>
      </c>
      <c r="C56" s="5"/>
    </row>
    <row r="57" spans="2:4" x14ac:dyDescent="0.2">
      <c r="B57" t="s">
        <v>26</v>
      </c>
      <c r="C57" s="3"/>
      <c r="D57" s="3"/>
    </row>
    <row r="58" spans="2:4" x14ac:dyDescent="0.2">
      <c r="B58" t="s">
        <v>30</v>
      </c>
      <c r="C58" s="3"/>
      <c r="D58" s="3"/>
    </row>
    <row r="59" spans="2:4" x14ac:dyDescent="0.2">
      <c r="C59" s="3"/>
      <c r="D59" s="3"/>
    </row>
    <row r="60" spans="2:4" x14ac:dyDescent="0.2">
      <c r="C60" s="3"/>
      <c r="D60" s="3"/>
    </row>
    <row r="61" spans="2:4" x14ac:dyDescent="0.2">
      <c r="C61" s="3"/>
      <c r="D61" s="3"/>
    </row>
  </sheetData>
  <phoneticPr fontId="2" type="noConversion"/>
  <pageMargins left="0.7" right="0.7" top="0.75" bottom="0.75" header="0.3" footer="0.3"/>
  <ignoredErrors>
    <ignoredError sqref="I19:L20 I26:L27 M19:M20 M2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2024-01-22T16:50:21Z</dcterms:created>
  <dcterms:modified xsi:type="dcterms:W3CDTF">2024-07-25T20:49:34Z</dcterms:modified>
</cp:coreProperties>
</file>