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8E0EA5C6-00A1-314A-A687-86A4BFD2ED9B}" xr6:coauthVersionLast="47" xr6:coauthVersionMax="47" xr10:uidLastSave="{00000000-0000-0000-0000-000000000000}"/>
  <bookViews>
    <workbookView xWindow="1320" yWindow="1340" windowWidth="2880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C37" i="1" l="1"/>
  <c r="C36" i="1"/>
  <c r="C20" i="1"/>
  <c r="D20" i="1"/>
  <c r="E20" i="1"/>
  <c r="F20" i="1"/>
  <c r="D57" i="1" s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D19" i="1"/>
  <c r="E19" i="1"/>
  <c r="D50" i="1" s="1"/>
  <c r="F19" i="1"/>
  <c r="C19" i="1"/>
  <c r="D58" i="1"/>
  <c r="D51" i="1"/>
  <c r="D44" i="1"/>
  <c r="D43" i="1"/>
  <c r="C58" i="1"/>
  <c r="C50" i="1"/>
  <c r="M19" i="1"/>
  <c r="I19" i="1"/>
  <c r="C57" i="1" l="1"/>
  <c r="L20" i="1"/>
  <c r="L19" i="1"/>
  <c r="K19" i="1"/>
  <c r="J19" i="1"/>
  <c r="K20" i="1"/>
  <c r="J20" i="1"/>
  <c r="I20" i="1"/>
  <c r="C51" i="1" l="1"/>
  <c r="C43" i="1"/>
  <c r="C44" i="1"/>
  <c r="D37" i="1"/>
  <c r="D36" i="1"/>
  <c r="E4" i="1"/>
  <c r="H4" i="1" s="1"/>
  <c r="E7" i="1"/>
  <c r="H7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<sst xmlns="http://schemas.openxmlformats.org/spreadsheetml/2006/main" count="60" uniqueCount="31">
  <si>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</si>
  <si>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</si>
  <si>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</si>
  <si>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</si>
  <si>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</si>
  <si>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</si>
  <si>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</si>
  <si>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</si>
  <si>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OD at T0</t>
  </si>
  <si>
    <t>OD at T24</t>
  </si>
  <si>
    <t>Average OD</t>
  </si>
  <si>
    <t>Generation Time</t>
  </si>
  <si>
    <t xml:space="preserve">Average Generation Time </t>
  </si>
  <si>
    <t>St Dev</t>
  </si>
  <si>
    <t>KRSA2</t>
  </si>
  <si>
    <t>KB1</t>
  </si>
  <si>
    <t>KB2</t>
  </si>
  <si>
    <t>KB3</t>
  </si>
  <si>
    <t>KB4</t>
  </si>
  <si>
    <t>KB5</t>
  </si>
  <si>
    <t>KB6</t>
  </si>
  <si>
    <t>KRSA12</t>
  </si>
  <si>
    <t>OD at T1.5</t>
  </si>
  <si>
    <t>OD at T3</t>
  </si>
  <si>
    <t>0-1.5</t>
  </si>
  <si>
    <t>1.5-3</t>
  </si>
  <si>
    <t>3-4.5</t>
  </si>
  <si>
    <t>OD at T4.5</t>
  </si>
  <si>
    <t>OD6</t>
  </si>
  <si>
    <t>4-5.6</t>
  </si>
  <si>
    <t>4.5-6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</si>
</sst>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 Time</a:t>
            </a:r>
            <a:r>
              <a:rPr lang="en-US" baseline="0"/>
              <a:t> Hours 0-1.5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0.988658345496913</c:v>
                  </c:pt>
                  <c:pt idx="1">
                    <c:v>26.49991563783227</c:v>
                  </c:pt>
                </c:numCache>
              </c:numRef>
            </c:plus>
            <c:minus>
              <c:numRef>
                <c:f>Sheet1!$D$36:$D$40</c:f>
                <c:numCache>
                  <c:formatCode>General</c:formatCode>
                  <c:ptCount val="5"/>
                  <c:pt idx="0">
                    <c:v>0.988658345496913</c:v>
                  </c:pt>
                  <c:pt idx="1">
                    <c:v>26.49991563783227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Sheet1!$B$36:$B$37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Sheet1!$C$36:$C$37</c:f>
              <c:numCache>
                <c:formatCode>0.0</c:formatCode>
                <c:ptCount val="2"/>
                <c:pt idx="0">
                  <c:v>35.595173948303298</c:v>
                </c:pt>
                <c:pt idx="1">
                  <c:v>68.61384071026697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CC43-A191-235B7E67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880224"/>
        <c:axId val="1815722640"/>
      </c:barChart>
      <c:catAx>
        <c:axId val="17688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722640"/>
        <c:crosses val="autoZero"/>
        <c:auto val="1"/>
        <c:lblAlgn val="ctr"/>
        <c:lblOffset val="100"/>
        <c:noMultiLvlLbl val="0"/>
      </c:catAx>
      <c:valAx>
        <c:axId val="18157226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8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</a:t>
            </a:r>
            <a:r>
              <a:rPr lang="en-US" baseline="0"/>
              <a:t> Time Hours 1.5-3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1.5-3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1.1984895201504582</c:v>
                  </c:pt>
                  <c:pt idx="1">
                    <c:v>13.758481236280057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1.1984895201504582</c:v>
                  </c:pt>
                  <c:pt idx="1">
                    <c:v>13.758481236280057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Sheet1!$B$43:$B$44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Sheet1!$C$43:$C$44</c:f>
              <c:numCache>
                <c:formatCode>0.0</c:formatCode>
                <c:ptCount val="2"/>
                <c:pt idx="0">
                  <c:v>35.383097023028135</c:v>
                </c:pt>
                <c:pt idx="1">
                  <c:v>53.225780332070308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7A43-87A2-6EB53AC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564912"/>
        <c:axId val="1580566640"/>
      </c:barChart>
      <c:catAx>
        <c:axId val="15805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6640"/>
        <c:crosses val="autoZero"/>
        <c:auto val="1"/>
        <c:lblAlgn val="ctr"/>
        <c:lblOffset val="100"/>
        <c:noMultiLvlLbl val="0"/>
      </c:catAx>
      <c:valAx>
        <c:axId val="1580566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3-4.5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3-4.5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74.889300787626212</c:v>
                  </c:pt>
                  <c:pt idx="1">
                    <c:v>15.702163149127204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74.889300787626212</c:v>
                  </c:pt>
                  <c:pt idx="1">
                    <c:v>15.702163149127204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Sheet1!$B$50:$B$51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Sheet1!$C$50:$C$51</c:f>
              <c:numCache>
                <c:formatCode>0.0</c:formatCode>
                <c:ptCount val="2"/>
                <c:pt idx="0">
                  <c:v>230.05623205076949</c:v>
                </c:pt>
                <c:pt idx="1">
                  <c:v>56.937546609512083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CA4A-B392-AC23C330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370720"/>
        <c:axId val="1466132864"/>
      </c:barChart>
      <c:catAx>
        <c:axId val="14663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132864"/>
        <c:crosses val="autoZero"/>
        <c:auto val="1"/>
        <c:lblAlgn val="ctr"/>
        <c:lblOffset val="100"/>
        <c:noMultiLvlLbl val="0"/>
      </c:catAx>
      <c:valAx>
        <c:axId val="1466132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KRSA2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</c:numCache>
            </c:numRef>
          </c:xVal>
          <c:yVal>
            <c:numRef>
              <c:f>Sheet1!$I$19:$M$19</c:f>
              <c:numCache>
                <c:formatCode>0.000</c:formatCode>
                <c:ptCount val="5"/>
                <c:pt idx="0">
                  <c:v>7.7666666666666662E-2</c:v>
                </c:pt>
                <c:pt idx="1">
                  <c:v>0.45266666666666672</c:v>
                </c:pt>
                <c:pt idx="2">
                  <c:v>2.6700000000000004</c:v>
                </c:pt>
                <c:pt idx="3">
                  <c:v>3.6</c:v>
                </c:pt>
                <c:pt idx="4">
                  <c:v>4.5933333333333337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8-3046-91F8-80D73CE0F7CF}"/>
            </c:ext>
          </c:extLst>
        </c:ser>
        <c:ser>
          <c:idx val="1"/>
          <c:order val="1"/>
          <c:tx>
            <c:strRef>
              <c:f>Sheet1!$H$20</c:f>
              <c:strCache>
                <c:ptCount val="1"/>
                <c:pt idx="0">
                  <c:v>KRSA12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</c:numCache>
            </c:numRef>
          </c:xVal>
          <c:yVal>
            <c:numRef>
              <c:f>Sheet1!$I$20:$M$20</c:f>
              <c:numCache>
                <c:formatCode>0.000</c:formatCode>
                <c:ptCount val="5"/>
                <c:pt idx="0">
                  <c:v>6.9999999999999993E-2</c:v>
                </c:pt>
                <c:pt idx="1">
                  <c:v>0.19133333333333336</c:v>
                </c:pt>
                <c:pt idx="2">
                  <c:v>0.65466666666666662</c:v>
                </c:pt>
                <c:pt idx="3">
                  <c:v>2.17</c:v>
                </c:pt>
                <c:pt idx="4">
                  <c:v>3.6633333333333336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C8-3046-91F8-80D73CE0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546383"/>
        <c:axId val="278841247"/>
      </c:scatterChart>
      <c:valAx>
        <c:axId val="27854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841247"/>
        <c:crosses val="autoZero"/>
        <c:crossBetween val="midCat"/>
      </c:valAx>
      <c:valAx>
        <c:axId val="278841247"/>
        <c:scaling>
          <c:logBase val="10"/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874650043744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46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Hours 4.5-6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Sheet1!$D$57:$D$58</c:f>
                <c:numCache>
                  <c:formatCode>General</c:formatCode>
                  <c:ptCount val="2"/>
                  <c:pt idx="0">
                    <c:v>353.32176330520866</c:v>
                  </c:pt>
                  <c:pt idx="1">
                    <c:v>156.33247782628018</c:v>
                  </c:pt>
                </c:numCache>
              </c:numRef>
            </c:plus>
            <c:minus>
              <c:numRef>
                <c:f>Sheet1!$D$57:$D$58</c:f>
                <c:numCache>
                  <c:formatCode>General</c:formatCode>
                  <c:ptCount val="2"/>
                  <c:pt idx="0">
                    <c:v>353.32176330520866</c:v>
                  </c:pt>
                  <c:pt idx="1">
                    <c:v>156.33247782628018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Sheet1!$B$57:$B$58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Sheet1!$C$57:$C$58</c:f>
              <c:numCache>
                <c:formatCode>0.0</c:formatCode>
                <c:ptCount val="2"/>
                <c:pt idx="0">
                  <c:v>412.23115156123345</c:v>
                </c:pt>
                <c:pt idx="1">
                  <c:v>175.36037266863778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C-4F45-A5E2-1F542C98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898735"/>
        <c:axId val="2054193472"/>
      </c:barChart>
      <c:catAx>
        <c:axId val="43889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193472"/>
        <c:crosses val="autoZero"/>
        <c:auto val="1"/>
        <c:lblAlgn val="ctr"/>
        <c:lblOffset val="100"/>
        <c:noMultiLvlLbl val="0"/>
      </c:catAx>
      <c:valAx>
        <c:axId val="2054193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98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549089</xdr:colOff>
      <xdr:row>31</xdr:row>
      <xdr:rowOff>36605</xdr:rowOff>
    </xdr:from>
    <xdr:to>
      <xdr:col>10</xdr:col>
      <xdr:colOff>145677</xdr:colOff>
      <xdr:row>44</xdr:row>
      <xdr:rowOff>157629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C7BA0-CA53-9383-F747-2F307BC6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541619</xdr:colOff>
      <xdr:row>45</xdr:row>
      <xdr:rowOff>148664</xdr:rowOff>
    </xdr:from>
    <xdr:to>
      <xdr:col>10</xdr:col>
      <xdr:colOff>138207</xdr:colOff>
      <xdr:row>59</xdr:row>
      <xdr:rowOff>67982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6AE7-8F06-D5CA-203F-B625C65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33619</xdr:colOff>
      <xdr:row>59</xdr:row>
      <xdr:rowOff>21664</xdr:rowOff>
    </xdr:from>
    <xdr:to>
      <xdr:col>10</xdr:col>
      <xdr:colOff>459442</xdr:colOff>
      <xdr:row>72</xdr:row>
      <xdr:rowOff>142687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48B64-6160-B979-FC8B-4569C4F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466912</xdr:colOff>
      <xdr:row>7</xdr:row>
      <xdr:rowOff>59019</xdr:rowOff>
    </xdr:from>
    <xdr:to>
      <xdr:col>20</xdr:col>
      <xdr:colOff>63500</xdr:colOff>
      <xdr:row>20</xdr:row>
      <xdr:rowOff>180042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93900-E187-FB49-2DCA-375FD9BD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493059</xdr:colOff>
      <xdr:row>60</xdr:row>
      <xdr:rowOff>51548</xdr:rowOff>
    </xdr:from>
    <xdr:to>
      <xdr:col>4</xdr:col>
      <xdr:colOff>657412</xdr:colOff>
      <xdr:row>73</xdr:row>
      <xdr:rowOff>172571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FEA2842-31B9-620D-6B92-E174E5B81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A41" zoomScale="170" zoomScaleNormal="170" workbookViewId="0">
      <selection activeCell="D43" sqref="D43:D44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8</v>
      </c>
      <c r="J1" s="1" t="s">
        <v>22</v>
      </c>
      <c r="K1" s="1" t="s">
        <v>23</v>
      </c>
      <c r="L1" s="1" t="s">
        <v>27</v>
      </c>
      <c r="M1" s="1" t="s">
        <v>28</v>
      </c>
      <c r="N1" s="1" t="s">
        <v>9</v>
      </c>
      <c r="P1" s="1"/>
      <c r="Q1" s="1"/>
      <c r="R1" s="1"/>
      <c r="S1" s="1"/>
      <c r="T1" s="1"/>
      <c r="U1" s="1"/>
    </row>
    <row r="2" spans="1:21" x14ac:dyDescent="0.2">
      <c r="A2" t="s">
        <v>15</v>
      </c>
      <c r="B2" t="s">
        <v>14</v>
      </c>
      <c r="C2">
        <v>0.42199999999999999</v>
      </c>
      <c r="D2">
        <v>20</v>
      </c>
      <c r="E2">
        <f t="shared" ref="E2:E7" si="0">C2*D2</f>
        <v>8.44</v>
      </c>
      <c r="F2">
        <v>9</v>
      </c>
      <c r="G2">
        <v>0.08</v>
      </c>
      <c r="H2" s="3">
        <f>(G2*F2)/E2*1000</f>
        <v>85.308056872037923</v>
      </c>
      <c r="I2">
        <v>7.6999999999999999E-2</v>
      </c>
      <c r="J2">
        <v>0.437</v>
      </c>
      <c r="K2">
        <v>2.73</v>
      </c>
      <c r="L2">
        <v>3.5</v>
      </c>
      <c r="M2">
        <v>3.78</v>
      </c>
    </row>
    <row r="3" spans="1:21" x14ac:dyDescent="0.2">
      <c r="A3" t="s">
        <v>16</v>
      </c>
      <c r="B3" t="s">
        <v>14</v>
      </c>
      <c r="C3">
        <v>0.34200000000000003</v>
      </c>
      <c r="D3">
        <v>20</v>
      </c>
      <c r="E3">
        <f t="shared" si="0"/>
        <v>6.8400000000000007</v>
      </c>
      <c r="F3">
        <v>9</v>
      </c>
      <c r="G3">
        <v>0.08</v>
      </c>
      <c r="H3" s="3">
        <f t="shared" ref="H3" si="1">(G3*F3)/E3*1000</f>
        <v>105.26315789473682</v>
      </c>
      <c r="I3">
        <v>8.6999999999999994E-2</v>
      </c>
      <c r="J3">
        <v>0.49399999999999999</v>
      </c>
      <c r="K3">
        <v>2.74</v>
      </c>
      <c r="L3">
        <v>3.4</v>
      </c>
      <c r="M3">
        <v>5.04</v>
      </c>
    </row>
    <row r="4" spans="1:21" x14ac:dyDescent="0.2">
      <c r="A4" t="s">
        <v>17</v>
      </c>
      <c r="B4" t="s">
        <v>14</v>
      </c>
      <c r="C4">
        <v>0.42</v>
      </c>
      <c r="D4">
        <v>20</v>
      </c>
      <c r="E4">
        <f t="shared" si="0"/>
        <v>8.4</v>
      </c>
      <c r="F4">
        <v>9</v>
      </c>
      <c r="G4">
        <v>0.08</v>
      </c>
      <c r="H4" s="3">
        <f t="shared" ref="H4" si="2">(G4*F4)/E4*1000</f>
        <v>85.714285714285708</v>
      </c>
      <c r="I4">
        <v>6.9000000000000006E-2</v>
      </c>
      <c r="J4">
        <v>0.42699999999999999</v>
      </c>
      <c r="K4">
        <v>2.54</v>
      </c>
      <c r="L4">
        <v>3.9</v>
      </c>
      <c r="M4">
        <v>4.96</v>
      </c>
    </row>
    <row r="5" spans="1:21" x14ac:dyDescent="0.2">
      <c r="A5" t="s">
        <v>18</v>
      </c>
      <c r="B5" t="s">
        <v>21</v>
      </c>
      <c r="C5">
        <v>0.32500000000000001</v>
      </c>
      <c r="D5">
        <v>20</v>
      </c>
      <c r="E5">
        <f t="shared" si="0"/>
        <v>6.5</v>
      </c>
      <c r="F5">
        <v>9</v>
      </c>
      <c r="G5">
        <v>0.08</v>
      </c>
      <c r="H5" s="3">
        <f t="shared" ref="H5:H7" si="3">(G5*F5)/E5*1000</f>
        <v>110.76923076923076</v>
      </c>
      <c r="I5">
        <v>6.7000000000000004E-2</v>
      </c>
      <c r="J5">
        <v>0.18</v>
      </c>
      <c r="K5">
        <v>0.61399999999999999</v>
      </c>
      <c r="L5">
        <v>1.54</v>
      </c>
      <c r="M5">
        <v>3.45</v>
      </c>
    </row>
    <row r="6" spans="1:21" x14ac:dyDescent="0.2">
      <c r="A6" t="s">
        <v>19</v>
      </c>
      <c r="B6" t="s">
        <v>21</v>
      </c>
      <c r="C6">
        <v>0.35399999999999998</v>
      </c>
      <c r="D6">
        <v>20</v>
      </c>
      <c r="E6">
        <f t="shared" si="0"/>
        <v>7.08</v>
      </c>
      <c r="F6">
        <v>9</v>
      </c>
      <c r="G6">
        <v>0.08</v>
      </c>
      <c r="H6" s="3">
        <f t="shared" si="3"/>
        <v>101.69491525423729</v>
      </c>
      <c r="I6">
        <v>5.7000000000000002E-2</v>
      </c>
      <c r="J6">
        <v>0.23</v>
      </c>
      <c r="K6">
        <v>0.57999999999999996</v>
      </c>
      <c r="L6">
        <v>2.9</v>
      </c>
      <c r="M6">
        <v>3.46</v>
      </c>
    </row>
    <row r="7" spans="1:21" x14ac:dyDescent="0.2">
      <c r="A7" t="s">
        <v>20</v>
      </c>
      <c r="B7" t="s">
        <v>21</v>
      </c>
      <c r="C7">
        <v>0.47199999999999998</v>
      </c>
      <c r="D7">
        <v>20</v>
      </c>
      <c r="E7">
        <f t="shared" si="0"/>
        <v>9.44</v>
      </c>
      <c r="F7">
        <v>9</v>
      </c>
      <c r="G7">
        <v>0.08</v>
      </c>
      <c r="H7" s="3">
        <f t="shared" si="3"/>
        <v>76.271186440677965</v>
      </c>
      <c r="I7">
        <v>8.5999999999999993E-2</v>
      </c>
      <c r="J7">
        <v>0.16400000000000001</v>
      </c>
      <c r="K7">
        <v>0.77</v>
      </c>
      <c r="L7">
        <v>2.0699999999999998</v>
      </c>
      <c r="M7">
        <v>4.08</v>
      </c>
    </row>
    <row r="8" spans="1:21" x14ac:dyDescent="0.2">
      <c r="H8" s="3"/>
    </row>
    <row r="9" spans="1:21" x14ac:dyDescent="0.2">
      <c r="H9" s="3"/>
    </row>
    <row r="10" spans="1:21" x14ac:dyDescent="0.2">
      <c r="H10" s="3"/>
    </row>
    <row r="11" spans="1:21" x14ac:dyDescent="0.2">
      <c r="H11" s="3"/>
    </row>
    <row r="12" spans="1:21" x14ac:dyDescent="0.2">
      <c r="H12" s="3"/>
    </row>
    <row r="13" spans="1:21" x14ac:dyDescent="0.2">
      <c r="H13" s="3"/>
    </row>
    <row r="14" spans="1:21" x14ac:dyDescent="0.2">
      <c r="H14" s="3"/>
    </row>
    <row r="15" spans="1:21" x14ac:dyDescent="0.2">
      <c r="H15" s="3"/>
    </row>
    <row r="16" spans="1:21" x14ac:dyDescent="0.2">
      <c r="H16" s="3"/>
    </row>
    <row r="18" spans="2:14" x14ac:dyDescent="0.2">
      <c r="B18" t="s">
        <v>11</v>
      </c>
      <c r="C18" t="s">
        <v>24</v>
      </c>
      <c r="D18" s="5" t="s">
        <v>25</v>
      </c>
      <c r="E18" s="5" t="s">
        <v>26</v>
      </c>
      <c r="F18" s="5" t="s">
        <v>29</v>
      </c>
      <c r="H18" t="s">
        <v>10</v>
      </c>
      <c r="I18">
        <v>0</v>
      </c>
      <c r="J18">
        <v>1.5</v>
      </c>
      <c r="K18">
        <v>3</v>
      </c>
      <c r="L18">
        <v>4.5</v>
      </c>
      <c r="M18">
        <v>6</v>
      </c>
      <c r="N18">
        <v>24</v>
      </c>
    </row>
    <row r="19" spans="2:14" x14ac:dyDescent="0.2">
      <c r="B19" t="s">
        <v>14</v>
      </c>
      <c r="C19" s="3">
        <f>90/(3.3*LOG(J2/I2))</f>
        <v>36.171171403018583</v>
      </c>
      <c r="D19" s="3">
        <f t="shared" ref="D19:F19" si="4">90/(3.3*LOG(K2/J2))</f>
        <v>34.275947361276131</v>
      </c>
      <c r="E19" s="3">
        <f t="shared" si="4"/>
        <v>252.74664616170429</v>
      </c>
      <c r="F19" s="3">
        <f t="shared" si="4"/>
        <v>815.96836966378464</v>
      </c>
      <c r="H19" t="s">
        <v>14</v>
      </c>
      <c r="I19" s="4">
        <f>AVERAGE(I2:I4)</f>
        <v>7.7666666666666662E-2</v>
      </c>
      <c r="J19" s="4">
        <f t="shared" ref="J19" si="5">AVERAGE(J2:J4)</f>
        <v>0.45266666666666672</v>
      </c>
      <c r="K19" s="4">
        <f>AVERAGE(K2:K4)</f>
        <v>2.6700000000000004</v>
      </c>
      <c r="L19" s="4">
        <f>AVERAGE(L2:L4)</f>
        <v>3.6</v>
      </c>
      <c r="M19" s="4">
        <f>AVERAGE(M2:M4)</f>
        <v>4.5933333333333337</v>
      </c>
    </row>
    <row r="20" spans="2:14" x14ac:dyDescent="0.2">
      <c r="B20" t="s">
        <v>14</v>
      </c>
      <c r="C20" s="3">
        <f t="shared" ref="C20:C24" si="6">90/(3.3*LOG(J3/I3))</f>
        <v>36.160765007225827</v>
      </c>
      <c r="D20" s="3">
        <f t="shared" ref="D20:D24" si="7">90/(3.3*LOG(K3/J3))</f>
        <v>36.655728075469803</v>
      </c>
      <c r="E20" s="3">
        <f t="shared" ref="E20:E24" si="8">90/(3.3*LOG(L3/K3))</f>
        <v>290.97627392634269</v>
      </c>
      <c r="F20" s="3">
        <f t="shared" ref="F20:F24" si="9">90/(3.3*LOG(M3/L3))</f>
        <v>159.53476994208319</v>
      </c>
      <c r="H20" t="s">
        <v>21</v>
      </c>
      <c r="I20" s="4">
        <f t="shared" ref="I20:K20" si="10">AVERAGE(I5:I7)</f>
        <v>6.9999999999999993E-2</v>
      </c>
      <c r="J20" s="4">
        <f t="shared" si="10"/>
        <v>0.19133333333333336</v>
      </c>
      <c r="K20" s="4">
        <f t="shared" si="10"/>
        <v>0.65466666666666662</v>
      </c>
      <c r="L20" s="4">
        <f>AVERAGE(L5:L7)</f>
        <v>2.17</v>
      </c>
      <c r="M20" s="4">
        <f>AVERAGE(M5:M7)</f>
        <v>3.6633333333333336</v>
      </c>
    </row>
    <row r="21" spans="2:14" x14ac:dyDescent="0.2">
      <c r="B21" t="s">
        <v>14</v>
      </c>
      <c r="C21" s="3">
        <f t="shared" si="6"/>
        <v>34.453585434665484</v>
      </c>
      <c r="D21" s="3">
        <f t="shared" si="7"/>
        <v>35.217615632338465</v>
      </c>
      <c r="E21" s="3">
        <f t="shared" si="8"/>
        <v>146.44577606426148</v>
      </c>
      <c r="F21" s="3">
        <f t="shared" si="9"/>
        <v>261.19031507783262</v>
      </c>
      <c r="I21" s="4"/>
      <c r="J21" s="4"/>
      <c r="K21" s="4"/>
      <c r="L21" s="4"/>
      <c r="M21" s="4"/>
    </row>
    <row r="22" spans="2:14" x14ac:dyDescent="0.2">
      <c r="B22" t="s">
        <v>21</v>
      </c>
      <c r="C22" s="3">
        <f t="shared" si="6"/>
        <v>63.543507153149456</v>
      </c>
      <c r="D22" s="3">
        <f t="shared" si="7"/>
        <v>51.17834273232959</v>
      </c>
      <c r="E22" s="3">
        <f t="shared" si="8"/>
        <v>68.292392153285874</v>
      </c>
      <c r="F22" s="3">
        <f t="shared" si="9"/>
        <v>77.8557061023931</v>
      </c>
      <c r="I22" s="4"/>
      <c r="J22" s="4"/>
      <c r="K22" s="4"/>
      <c r="L22" s="4"/>
      <c r="M22" s="4"/>
    </row>
    <row r="23" spans="2:14" x14ac:dyDescent="0.2">
      <c r="B23" t="s">
        <v>21</v>
      </c>
      <c r="C23" s="3">
        <f t="shared" si="6"/>
        <v>45.015421492508601</v>
      </c>
      <c r="D23" s="3">
        <f t="shared" si="7"/>
        <v>67.893245149272076</v>
      </c>
      <c r="E23" s="3">
        <f t="shared" si="8"/>
        <v>39.018451583819811</v>
      </c>
      <c r="F23" s="3">
        <f t="shared" si="9"/>
        <v>355.67817870832516</v>
      </c>
      <c r="M23" s="4"/>
    </row>
    <row r="24" spans="2:14" x14ac:dyDescent="0.2">
      <c r="B24" t="s">
        <v>21</v>
      </c>
      <c r="C24" s="3">
        <f t="shared" si="6"/>
        <v>97.282593485142868</v>
      </c>
      <c r="D24" s="3">
        <f t="shared" si="7"/>
        <v>40.60575311460925</v>
      </c>
      <c r="E24" s="3">
        <f t="shared" si="8"/>
        <v>63.50179609143057</v>
      </c>
      <c r="F24" s="3">
        <f t="shared" si="9"/>
        <v>92.547233195195119</v>
      </c>
      <c r="I24" s="4"/>
      <c r="J24" s="4"/>
      <c r="K24" s="4"/>
      <c r="L24" s="4"/>
    </row>
    <row r="25" spans="2:14" x14ac:dyDescent="0.2">
      <c r="C25" s="3"/>
      <c r="D25" s="3"/>
      <c r="E25" s="3"/>
      <c r="F25" s="3"/>
      <c r="I25" s="4"/>
      <c r="J25" s="4"/>
      <c r="K25" s="4"/>
      <c r="L25" s="4"/>
    </row>
    <row r="26" spans="2:14" x14ac:dyDescent="0.2">
      <c r="C26" s="3"/>
      <c r="D26" s="3"/>
      <c r="E26" s="3"/>
      <c r="F26" s="3"/>
      <c r="I26" s="4"/>
      <c r="J26" s="4"/>
      <c r="K26" s="4"/>
      <c r="L26" s="4"/>
      <c r="M26" s="4"/>
    </row>
    <row r="27" spans="2:14" x14ac:dyDescent="0.2">
      <c r="C27" s="3"/>
      <c r="D27" s="3"/>
      <c r="E27" s="3"/>
      <c r="F27" s="3"/>
      <c r="I27" s="4"/>
      <c r="J27" s="4"/>
      <c r="K27" s="4"/>
      <c r="L27" s="4"/>
      <c r="M27" s="4"/>
    </row>
    <row r="28" spans="2:14" x14ac:dyDescent="0.2">
      <c r="C28" s="3"/>
      <c r="D28" s="3"/>
      <c r="E28" s="3"/>
      <c r="F28" s="3"/>
      <c r="I28" s="4"/>
      <c r="J28" s="4"/>
      <c r="K28" s="4"/>
      <c r="L28" s="4"/>
      <c r="M28" s="4"/>
    </row>
    <row r="29" spans="2:14" x14ac:dyDescent="0.2">
      <c r="C29" s="3"/>
      <c r="D29" s="3"/>
      <c r="E29" s="3"/>
      <c r="F29" s="3"/>
      <c r="I29" s="4"/>
      <c r="J29" s="4"/>
      <c r="K29" s="4"/>
      <c r="L29" s="4"/>
      <c r="M29" s="4"/>
    </row>
    <row r="30" spans="2:14" x14ac:dyDescent="0.2">
      <c r="C30" s="3"/>
      <c r="D30" s="3"/>
      <c r="E30" s="3"/>
      <c r="F30" s="3"/>
      <c r="I30" s="4"/>
      <c r="J30" s="4"/>
      <c r="K30" s="4"/>
      <c r="L30" s="4"/>
      <c r="M30" s="4"/>
    </row>
    <row r="31" spans="2:14" x14ac:dyDescent="0.2">
      <c r="C31" s="3"/>
      <c r="D31" s="3"/>
      <c r="E31" s="3"/>
      <c r="F31" s="3"/>
    </row>
    <row r="32" spans="2:14" x14ac:dyDescent="0.2">
      <c r="C32" s="3"/>
      <c r="D32" s="3"/>
      <c r="E32" s="3"/>
      <c r="F32" s="3"/>
    </row>
    <row r="33" spans="2:6" x14ac:dyDescent="0.2">
      <c r="C33" s="3"/>
      <c r="D33" s="3"/>
      <c r="E33" s="3"/>
      <c r="F33" s="3"/>
    </row>
    <row r="35" spans="2:6" x14ac:dyDescent="0.2">
      <c r="B35" t="s">
        <v>12</v>
      </c>
      <c r="C35" t="s">
        <v>24</v>
      </c>
      <c r="D35" t="s">
        <v>13</v>
      </c>
    </row>
    <row r="36" spans="2:6" x14ac:dyDescent="0.2">
      <c r="B36" t="s">
        <v>14</v>
      </c>
      <c r="C36" s="3">
        <f>AVERAGE(C19:C21)</f>
        <v>35.595173948303298</v>
      </c>
      <c r="D36" s="3">
        <f>STDEV(C19:C21)</f>
        <v>0.988658345496913</v>
      </c>
    </row>
    <row r="37" spans="2:6" x14ac:dyDescent="0.2">
      <c r="B37" t="s">
        <v>21</v>
      </c>
      <c r="C37" s="3">
        <f>AVERAGE(C22:C24)</f>
        <v>68.61384071026697</v>
      </c>
      <c r="D37" s="3">
        <f>STDEV(C22:C24)</f>
        <v>26.49991563783227</v>
      </c>
    </row>
    <row r="38" spans="2:6" x14ac:dyDescent="0.2">
      <c r="C38" s="3"/>
      <c r="D38" s="3"/>
    </row>
    <row r="39" spans="2:6" x14ac:dyDescent="0.2">
      <c r="C39" s="3"/>
      <c r="D39" s="3"/>
    </row>
    <row r="40" spans="2:6" x14ac:dyDescent="0.2">
      <c r="C40" s="3"/>
      <c r="D40" s="3"/>
    </row>
    <row r="42" spans="2:6" x14ac:dyDescent="0.2">
      <c r="B42" t="s">
        <v>12</v>
      </c>
      <c r="C42" s="5" t="s">
        <v>25</v>
      </c>
      <c r="D42" t="s">
        <v>13</v>
      </c>
    </row>
    <row r="43" spans="2:6" x14ac:dyDescent="0.2">
      <c r="B43" t="s">
        <v>14</v>
      </c>
      <c r="C43" s="3">
        <f>AVERAGE(D19:D21)</f>
        <v>35.383097023028135</v>
      </c>
      <c r="D43" s="3">
        <f>STDEV(D19:D21)</f>
        <v>1.1984895201504582</v>
      </c>
    </row>
    <row r="44" spans="2:6" x14ac:dyDescent="0.2">
      <c r="B44" t="s">
        <v>21</v>
      </c>
      <c r="C44" s="3">
        <f>AVERAGE(D22:D24)</f>
        <v>53.225780332070308</v>
      </c>
      <c r="D44" s="3">
        <f>STDEV(D22:D24)</f>
        <v>13.758481236280057</v>
      </c>
    </row>
    <row r="45" spans="2:6" x14ac:dyDescent="0.2">
      <c r="C45" s="3"/>
      <c r="D45" s="3"/>
    </row>
    <row r="46" spans="2:6" x14ac:dyDescent="0.2">
      <c r="C46" s="3"/>
      <c r="D46" s="3"/>
    </row>
    <row r="47" spans="2:6" x14ac:dyDescent="0.2">
      <c r="C47" s="3"/>
      <c r="D47" s="3"/>
    </row>
    <row r="49" spans="2:4" x14ac:dyDescent="0.2">
      <c r="B49" t="s">
        <v>12</v>
      </c>
      <c r="C49" s="5" t="s">
        <v>26</v>
      </c>
      <c r="D49" t="s">
        <v>13</v>
      </c>
    </row>
    <row r="50" spans="2:4" x14ac:dyDescent="0.2">
      <c r="B50" t="s">
        <v>14</v>
      </c>
      <c r="C50" s="3">
        <f>AVERAGE(E19:E21)</f>
        <v>230.05623205076949</v>
      </c>
      <c r="D50" s="3">
        <f>STDEV(E19:E21)</f>
        <v>74.889300787626212</v>
      </c>
    </row>
    <row r="51" spans="2:4" x14ac:dyDescent="0.2">
      <c r="B51" t="s">
        <v>21</v>
      </c>
      <c r="C51" s="3">
        <f>AVERAGE(E22:E24)</f>
        <v>56.937546609512083</v>
      </c>
      <c r="D51" s="3">
        <f>STDEV(E22:E24)</f>
        <v>15.702163149127204</v>
      </c>
    </row>
    <row r="52" spans="2:4" x14ac:dyDescent="0.2">
      <c r="C52" s="3"/>
      <c r="D52" s="3"/>
    </row>
    <row r="53" spans="2:4" x14ac:dyDescent="0.2">
      <c r="C53" s="3"/>
      <c r="D53" s="3"/>
    </row>
    <row r="54" spans="2:4" x14ac:dyDescent="0.2">
      <c r="C54" s="3"/>
      <c r="D54" s="3"/>
    </row>
    <row r="56" spans="2:4" x14ac:dyDescent="0.2">
      <c r="B56" t="s">
        <v>12</v>
      </c>
      <c r="C56" s="5" t="s">
        <v>30</v>
      </c>
      <c r="D56" t="s">
        <v>13</v>
      </c>
    </row>
    <row r="57" spans="2:4" x14ac:dyDescent="0.2">
      <c r="B57" t="s">
        <v>14</v>
      </c>
      <c r="C57" s="3">
        <f>AVERAGE(F19:F21)</f>
        <v>412.23115156123345</v>
      </c>
      <c r="D57" s="3">
        <f>STDEV(F19:F21)</f>
        <v>353.32176330520866</v>
      </c>
    </row>
    <row r="58" spans="2:4" x14ac:dyDescent="0.2">
      <c r="B58" t="s">
        <v>21</v>
      </c>
      <c r="C58" s="3">
        <f>AVERAGE(F22:F24)</f>
        <v>175.36037266863778</v>
      </c>
      <c r="D58" s="3">
        <f>STDEV(F22:F24)</f>
        <v>156.33247782628018</v>
      </c>
    </row>
    <row r="59" spans="2:4" x14ac:dyDescent="0.2">
      <c r="C59" s="3"/>
      <c r="D59" s="3"/>
    </row>
    <row r="60" spans="2:4" x14ac:dyDescent="0.2">
      <c r="C60" s="3"/>
      <c r="D60" s="3"/>
    </row>
    <row r="61" spans="2:4" x14ac:dyDescent="0.2">
      <c r="C61" s="3"/>
      <c r="D61" s="3"/>
    </row>
  </sheetData>
  <phoneticPr fontId="1" type="noConversion"/>
  <pageMargins left="0.7" right="0.7" top="0.75" bottom="0.75" header="0.3" footer="0.3"/>
  <ignoredErrors>
    <ignoredError sqref="I19:L20 M1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2024-08-07T20:03:05Z</dcterms:modified>
</cp:coreProperties>
</file>