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Concentrations/"/>
    </mc:Choice>
  </mc:AlternateContent>
  <xr:revisionPtr revIDLastSave="0" documentId="13_ncr:1_{32B3DC20-AF6C-B84D-A4AB-1BF57B865A95}" xr6:coauthVersionLast="47" xr6:coauthVersionMax="47" xr10:uidLastSave="{00000000-0000-0000-0000-000000000000}"/>
  <bookViews>
    <workbookView xWindow="400" yWindow="680" windowWidth="27640" windowHeight="15900" xr2:uid="{44D23DED-F695-D644-B4CF-0DD8CCA48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C17" i="1"/>
  <c r="D46" i="1"/>
  <c r="D45" i="1"/>
  <c r="D44" i="1"/>
  <c r="D43" i="1"/>
  <c r="D37" i="1"/>
  <c r="D38" i="1"/>
  <c r="D39" i="1"/>
  <c r="D40" i="1"/>
  <c r="D34" i="1"/>
  <c r="D33" i="1"/>
  <c r="D32" i="1"/>
  <c r="C32" i="1"/>
  <c r="C37" i="1" l="1"/>
  <c r="C38" i="1"/>
  <c r="C39" i="1"/>
  <c r="C40" i="1"/>
  <c r="J26" i="1" l="1"/>
  <c r="L25" i="1"/>
  <c r="K25" i="1"/>
  <c r="J25" i="1"/>
  <c r="K26" i="1"/>
  <c r="L26" i="1"/>
  <c r="K24" i="1"/>
  <c r="L24" i="1"/>
  <c r="L23" i="1"/>
  <c r="K23" i="1"/>
  <c r="J24" i="1"/>
  <c r="J23" i="1"/>
  <c r="I26" i="1"/>
  <c r="I25" i="1"/>
  <c r="I24" i="1"/>
  <c r="I23" i="1"/>
  <c r="C45" i="1" l="1"/>
  <c r="C46" i="1"/>
  <c r="C44" i="1"/>
  <c r="C43" i="1"/>
  <c r="C34" i="1"/>
  <c r="C33" i="1"/>
  <c r="E18" i="1"/>
  <c r="E19" i="1"/>
  <c r="E20" i="1"/>
  <c r="E21" i="1"/>
  <c r="E22" i="1"/>
  <c r="E23" i="1"/>
  <c r="E24" i="1"/>
  <c r="E25" i="1"/>
  <c r="E26" i="1"/>
  <c r="E27" i="1"/>
  <c r="E28" i="1"/>
  <c r="E17" i="1"/>
  <c r="D19" i="1"/>
  <c r="D18" i="1"/>
  <c r="D20" i="1"/>
  <c r="D21" i="1"/>
  <c r="D22" i="1"/>
  <c r="D23" i="1"/>
  <c r="D24" i="1"/>
  <c r="D25" i="1"/>
  <c r="D26" i="1"/>
  <c r="D27" i="1"/>
  <c r="D28" i="1"/>
  <c r="D17" i="1"/>
  <c r="C20" i="1"/>
  <c r="C21" i="1"/>
  <c r="C22" i="1"/>
  <c r="C23" i="1"/>
  <c r="C24" i="1"/>
  <c r="C25" i="1"/>
  <c r="C26" i="1"/>
  <c r="C27" i="1"/>
  <c r="C28" i="1"/>
  <c r="C19" i="1"/>
  <c r="C18" i="1"/>
  <c r="L20" i="1" l="1"/>
  <c r="L19" i="1"/>
  <c r="L18" i="1"/>
  <c r="L17" i="1"/>
  <c r="K20" i="1"/>
  <c r="K19" i="1"/>
  <c r="K18" i="1"/>
  <c r="K17" i="1"/>
  <c r="J20" i="1"/>
  <c r="J19" i="1"/>
  <c r="J18" i="1"/>
  <c r="J17" i="1"/>
  <c r="I20" i="1"/>
  <c r="I19" i="1"/>
  <c r="I18" i="1"/>
  <c r="I17" i="1"/>
  <c r="E11" i="1" l="1"/>
  <c r="H11" i="1" s="1"/>
  <c r="E12" i="1"/>
  <c r="H12" i="1" s="1"/>
  <c r="E13" i="1"/>
  <c r="H13" i="1" s="1"/>
  <c r="E4" i="1"/>
  <c r="H4" i="1" s="1"/>
  <c r="E10" i="1"/>
  <c r="H10" i="1" s="1"/>
  <c r="E7" i="1"/>
  <c r="H7" i="1"/>
  <c r="E9" i="1"/>
  <c r="H9" i="1" s="1"/>
  <c r="E8" i="1"/>
  <c r="H8" i="1" s="1"/>
  <c r="E6" i="1"/>
  <c r="H6" i="1" s="1"/>
  <c r="E5" i="1"/>
  <c r="H5" i="1" s="1"/>
  <c r="E3" i="1"/>
  <c r="H3" i="1" s="1"/>
  <c r="E2" i="1"/>
  <c r="H2" i="1" s="1"/>
</calcChain>
</file>

<file path=xl/sharedStrings.xml><?xml version="1.0" encoding="utf-8"?>
<sst xmlns="http://schemas.openxmlformats.org/spreadsheetml/2006/main" count="91" uniqueCount="42">
  <si>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</si>
  <si>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</si>
  <si>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</si>
  <si>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</si>
  <si>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</si>
  <si>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</si>
  <si>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</si>
  <si>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Strain Genotype</t>
  </si>
  <si>
    <t>KB1-A</t>
  </si>
  <si>
    <t>KB2-A</t>
  </si>
  <si>
    <t>KB3-A</t>
  </si>
  <si>
    <t>KB4-A</t>
  </si>
  <si>
    <t>KB1-B</t>
  </si>
  <si>
    <t>KB2-B</t>
  </si>
  <si>
    <t>KB3-B</t>
  </si>
  <si>
    <t>KB4-B</t>
  </si>
  <si>
    <t>LVS pF</t>
  </si>
  <si>
    <t>KB1-C</t>
  </si>
  <si>
    <t>KB2-C</t>
  </si>
  <si>
    <t>KB3-C</t>
  </si>
  <si>
    <t>KB4-C</t>
  </si>
  <si>
    <t>OD at T0</t>
  </si>
  <si>
    <t>OD at T2</t>
  </si>
  <si>
    <t>OD at T4</t>
  </si>
  <si>
    <t>OD at T6</t>
  </si>
  <si>
    <t>T0</t>
  </si>
  <si>
    <t>T2</t>
  </si>
  <si>
    <t>T4</t>
  </si>
  <si>
    <t>T6</t>
  </si>
  <si>
    <t>Standard Dev</t>
  </si>
  <si>
    <r>
      <t xml:space="preserve">LVS </t>
    </r>
    <r>
      <rPr>
        <i/>
        <sz val="12"/>
        <color theme="1"/>
        <rFont val="Aptos Narrow"/>
        <scheme val="minor"/>
      </rPr>
      <t>∆rpsU2</t>
    </r>
    <r>
      <rPr>
        <sz val="12"/>
        <color theme="1"/>
        <rFont val="Aptos Narrow"/>
        <family val="2"/>
        <scheme val="minor"/>
      </rPr>
      <t>-pF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</si>
  <si>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</si>
  <si>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-VSV-G</t>
    </r>
  </si>
  <si>
    <r>
      <t>LVS</t>
    </r>
    <r>
      <rPr>
        <i/>
        <sz val="12"/>
        <color theme="1"/>
        <rFont val="Aptos Narrow"/>
        <scheme val="minor"/>
      </rPr>
      <t xml:space="preserve"> ∆rpsU2</t>
    </r>
    <r>
      <rPr>
        <sz val="12"/>
        <color theme="1"/>
        <rFont val="Aptos Narrow"/>
        <family val="2"/>
        <scheme val="minor"/>
      </rPr>
      <t>-pF-</t>
    </r>
    <r>
      <rPr>
        <i/>
        <sz val="12"/>
        <color theme="1"/>
        <rFont val="Aptos Narrow"/>
        <scheme val="minor"/>
      </rPr>
      <t>rpsU2</t>
    </r>
    <r>
      <rPr>
        <sz val="12"/>
        <color theme="1"/>
        <rFont val="Aptos Narrow"/>
        <family val="2"/>
        <scheme val="minor"/>
      </rPr>
      <t>-FLAG</t>
    </r>
  </si>
  <si>
    <t>Generation time</t>
  </si>
  <si>
    <t>0-2</t>
  </si>
  <si>
    <t>2-4</t>
  </si>
  <si>
    <t>4-6</t>
  </si>
  <si>
    <t>Average Generation Time</t>
  </si>
  <si>
    <t>St Dev</t>
  </si>
  <si>
    <t>St. Dev</t>
  </si>
  <si>
    <t>Average 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</si>
</sst>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1/25/24 Generation Time</a:t>
            </a:r>
            <a:r>
              <a:rPr lang="en-US" baseline="0">
                <a:solidFill>
                  <a:schemeClr val="tx1"/>
                </a:solidFill>
              </a:rPr>
              <a:t> Hour </a:t>
            </a:r>
            <a:r>
              <a:rPr lang="en-US">
                <a:solidFill>
                  <a:schemeClr val="tx1"/>
                </a:solidFill>
              </a:rPr>
              <a:t>0-2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Sheet1!$C$30</c:f>
              <c:strCache>
                <c:ptCount val="1"/>
                <c:pt idx="0">
                  <c:v>0-2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Sheet1!$D$31:$D$34</c:f>
                <c:numCache>
                  <c:formatCode>General</c:formatCode>
                  <c:ptCount val="4"/>
                  <c:pt idx="0">
                    <c:v>14.86703076689299</c:v>
                  </c:pt>
                  <c:pt idx="1">
                    <c:v>9.6097559899055458</c:v>
                  </c:pt>
                  <c:pt idx="2">
                    <c:v>20.64339486394217</c:v>
                  </c:pt>
                  <c:pt idx="3">
                    <c:v>19.185216205745608</c:v>
                  </c:pt>
                </c:numCache>
              </c:numRef>
            </c:plus>
            <c:minus>
              <c:numRef>
                <c:f>Sheet1!$D$31:$D$34</c:f>
                <c:numCache>
                  <c:formatCode>General</c:formatCode>
                  <c:ptCount val="4"/>
                  <c:pt idx="0">
                    <c:v>14.86703076689299</c:v>
                  </c:pt>
                  <c:pt idx="1">
                    <c:v>9.6097559899055458</c:v>
                  </c:pt>
                  <c:pt idx="2">
                    <c:v>20.64339486394217</c:v>
                  </c:pt>
                  <c:pt idx="3">
                    <c:v>19.185216205745608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Sheet1!$B$31:$B$34</c:f>
              <c:strCache>
                <c:ptCount val="4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∆rpsU2-pF-rpsU2-FLAG</c:v>
                </c:pt>
              </c:strCache>
            </c:strRef>
          </c:cat>
          <c:val>
            <c:numRef>
              <c:f>Sheet1!$C$31:$C$34</c:f>
              <c:numCache>
                <c:formatCode>0.0</c:formatCode>
                <c:ptCount val="4"/>
                <c:pt idx="0">
                  <c:v>101.90277230730834</c:v>
                </c:pt>
                <c:pt idx="1">
                  <c:v>124.55871066833635</c:v>
                </c:pt>
                <c:pt idx="2">
                  <c:v>106.23433890086604</c:v>
                </c:pt>
                <c:pt idx="3">
                  <c:v>102.94187768441338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3-6A4F-A116-EF506DA5A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1796047"/>
        <c:axId val="1591761375"/>
      </c:barChart>
      <c:catAx>
        <c:axId val="15917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761375"/>
        <c:crosses val="autoZero"/>
        <c:auto val="1"/>
        <c:lblAlgn val="ctr"/>
        <c:lblOffset val="100"/>
        <c:noMultiLvlLbl val="0"/>
      </c:catAx>
      <c:valAx>
        <c:axId val="159176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79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0" cap="none" spc="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</a:rPr>
              <a:t>1/25/24 Generation Time Hour </a:t>
            </a:r>
            <a:r>
              <a:rPr lang="en-US">
                <a:solidFill>
                  <a:schemeClr val="tx1"/>
                </a:solidFill>
              </a:rPr>
              <a:t>2-4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Sheet1!$C$36</c:f>
              <c:strCache>
                <c:ptCount val="1"/>
                <c:pt idx="0">
                  <c:v>2-4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Sheet1!$D$37:$D$40</c:f>
                <c:numCache>
                  <c:formatCode>General</c:formatCode>
                  <c:ptCount val="4"/>
                  <c:pt idx="0">
                    <c:v>7.9694085867635707</c:v>
                  </c:pt>
                  <c:pt idx="1">
                    <c:v>18.785319981699384</c:v>
                  </c:pt>
                  <c:pt idx="2">
                    <c:v>6.8171129016350367</c:v>
                  </c:pt>
                  <c:pt idx="3">
                    <c:v>11.427964859987643</c:v>
                  </c:pt>
                </c:numCache>
              </c:numRef>
            </c:plus>
            <c:minus>
              <c:numRef>
                <c:f>Sheet1!$D$37:$D$40</c:f>
                <c:numCache>
                  <c:formatCode>General</c:formatCode>
                  <c:ptCount val="4"/>
                  <c:pt idx="0">
                    <c:v>7.9694085867635707</c:v>
                  </c:pt>
                  <c:pt idx="1">
                    <c:v>18.785319981699384</c:v>
                  </c:pt>
                  <c:pt idx="2">
                    <c:v>6.8171129016350367</c:v>
                  </c:pt>
                  <c:pt idx="3">
                    <c:v>11.427964859987643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Sheet1!$B$37:$B$40</c:f>
              <c:strCache>
                <c:ptCount val="4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∆rpsU2-pF-rpsU2-FLAG</c:v>
                </c:pt>
              </c:strCache>
            </c:strRef>
          </c:cat>
          <c:val>
            <c:numRef>
              <c:f>Sheet1!$C$37:$C$40</c:f>
              <c:numCache>
                <c:formatCode>0.0</c:formatCode>
                <c:ptCount val="4"/>
                <c:pt idx="0">
                  <c:v>152.54000008903373</c:v>
                </c:pt>
                <c:pt idx="1">
                  <c:v>189.18920786936974</c:v>
                </c:pt>
                <c:pt idx="2">
                  <c:v>153.42453018712453</c:v>
                </c:pt>
                <c:pt idx="3">
                  <c:v>179.62932602531728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7-3D48-813E-759032CFA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1005727"/>
        <c:axId val="1807785215"/>
      </c:barChart>
      <c:catAx>
        <c:axId val="153100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785215"/>
        <c:crosses val="autoZero"/>
        <c:auto val="1"/>
        <c:lblAlgn val="ctr"/>
        <c:lblOffset val="100"/>
        <c:noMultiLvlLbl val="0"/>
      </c:catAx>
      <c:valAx>
        <c:axId val="180778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TIme in 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1005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0" cap="none" spc="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</a:rPr>
              <a:t>1/25/24 Generation Time Hour </a:t>
            </a:r>
            <a:r>
              <a:rPr lang="en-US">
                <a:solidFill>
                  <a:schemeClr val="tx1"/>
                </a:solidFill>
              </a:rPr>
              <a:t>4-6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Sheet1!$C$42</c:f>
              <c:strCache>
                <c:ptCount val="1"/>
                <c:pt idx="0">
                  <c:v>4-6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Sheet1!$D$43:$D$46</c:f>
                <c:numCache>
                  <c:formatCode>General</c:formatCode>
                  <c:ptCount val="4"/>
                  <c:pt idx="0">
                    <c:v>7.3256971836590399</c:v>
                  </c:pt>
                  <c:pt idx="1">
                    <c:v>9.6328134422179836</c:v>
                  </c:pt>
                  <c:pt idx="2">
                    <c:v>4.9051638791044576</c:v>
                  </c:pt>
                  <c:pt idx="3">
                    <c:v>5.4470904543673466</c:v>
                  </c:pt>
                </c:numCache>
              </c:numRef>
            </c:plus>
            <c:minus>
              <c:numRef>
                <c:f>Sheet1!$D$43:$D$46</c:f>
                <c:numCache>
                  <c:formatCode>General</c:formatCode>
                  <c:ptCount val="4"/>
                  <c:pt idx="0">
                    <c:v>7.3256971836590399</c:v>
                  </c:pt>
                  <c:pt idx="1">
                    <c:v>9.6328134422179836</c:v>
                  </c:pt>
                  <c:pt idx="2">
                    <c:v>4.9051638791044576</c:v>
                  </c:pt>
                  <c:pt idx="3">
                    <c:v>5.4470904543673466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Sheet1!$B$43:$B$46</c:f>
              <c:strCache>
                <c:ptCount val="4"/>
                <c:pt idx="0">
                  <c:v>LVS pF</c:v>
                </c:pt>
                <c:pt idx="1">
                  <c:v>LVS ∆rpsU2-pF</c:v>
                </c:pt>
                <c:pt idx="2">
                  <c:v>LVS ∆rpsU2-pF-rpsU2-VSV-G</c:v>
                </c:pt>
                <c:pt idx="3">
                  <c:v>LVS ∆rpsU2-pF-rpsU2-FLAG</c:v>
                </c:pt>
              </c:strCache>
            </c:strRef>
          </c:cat>
          <c:val>
            <c:numRef>
              <c:f>Sheet1!$C$43:$C$46</c:f>
              <c:numCache>
                <c:formatCode>0.0</c:formatCode>
                <c:ptCount val="4"/>
                <c:pt idx="0">
                  <c:v>209.82527429976719</c:v>
                </c:pt>
                <c:pt idx="1">
                  <c:v>239.48861547974175</c:v>
                </c:pt>
                <c:pt idx="2">
                  <c:v>196.03857780553048</c:v>
                </c:pt>
                <c:pt idx="3">
                  <c:v>206.35390595860102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C-264A-AA63-7E019E9D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33138575"/>
        <c:axId val="1523332079"/>
      </c:barChart>
      <c:catAx>
        <c:axId val="163313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332079"/>
        <c:crosses val="autoZero"/>
        <c:auto val="1"/>
        <c:lblAlgn val="ctr"/>
        <c:lblOffset val="100"/>
        <c:noMultiLvlLbl val="0"/>
      </c:catAx>
      <c:valAx>
        <c:axId val="152333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13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LVS </a:t>
            </a:r>
            <a:r>
              <a:rPr lang="en-US" i="1"/>
              <a:t>∆rpsU2</a:t>
            </a:r>
            <a:r>
              <a:rPr lang="en-US"/>
              <a:t>-pF-</a:t>
            </a:r>
            <a:r>
              <a:rPr lang="en-US" i="1"/>
              <a:t>rpsU2</a:t>
            </a:r>
            <a:r>
              <a:rPr lang="en-US"/>
              <a:t>-FLAG Growth</a:t>
            </a:r>
            <a:r>
              <a:rPr lang="en-US" baseline="0"/>
              <a:t> Curve 1/25/24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Sheet1!$H$17</c:f>
              <c:strCache>
                <c:ptCount val="1"/>
                <c:pt idx="0">
                  <c:v>LVS pF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Sheet1!$I$16:$L$16</c:f>
              <c:strCache>
                <c:ptCount val="4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</c:strCache>
            </c:strRef>
          </c:cat>
          <c:val>
            <c:numRef>
              <c:f>Sheet1!$I$17:$L$17</c:f>
              <c:numCache>
                <c:formatCode>0.000</c:formatCode>
                <c:ptCount val="4"/>
                <c:pt idx="0">
                  <c:v>7.6666666666666675E-2</c:v>
                </c:pt>
                <c:pt idx="1">
                  <c:v>0.17566666666666664</c:v>
                </c:pt>
                <c:pt idx="2">
                  <c:v>0.30466666666666664</c:v>
                </c:pt>
                <c:pt idx="3">
                  <c:v>0.45400000000000001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D-494A-AECE-43F54D5A713C}"/>
            </c:ext>
          </c:extLst>
        </c:ser>
        <c:ser>
          <c:idx val="1"/>
          <c:order val="1"/>
          <c:tx>
            <c:strRef>
              <c:f>Sheet1!$H$18</c:f>
              <c:strCache>
                <c:ptCount val="1"/>
                <c:pt idx="0">
                  <c:v>LVS ∆rpsU2-pF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Sheet1!$I$16:$L$16</c:f>
              <c:strCache>
                <c:ptCount val="4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</c:strCache>
            </c:strRef>
          </c:cat>
          <c:val>
            <c:numRef>
              <c:f>Sheet1!$I$18:$L$18</c:f>
              <c:numCache>
                <c:formatCode>0.000</c:formatCode>
                <c:ptCount val="4"/>
                <c:pt idx="0">
                  <c:v>7.7666666666666662E-2</c:v>
                </c:pt>
                <c:pt idx="1">
                  <c:v>0.15266666666666664</c:v>
                </c:pt>
                <c:pt idx="2">
                  <c:v>0.23799999999999999</c:v>
                </c:pt>
                <c:pt idx="3">
                  <c:v>0.33766666666666662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D-494A-AECE-43F54D5A713C}"/>
            </c:ext>
          </c:extLst>
        </c:ser>
        <c:ser>
          <c:idx val="2"/>
          <c:order val="2"/>
          <c:tx>
            <c:strRef>
              <c:f>Sheet1!$H$19</c:f>
              <c:strCache>
                <c:ptCount val="1"/>
                <c:pt idx="0">
                  <c:v>LVS ∆rpsU2-pF-rpsU2-VSV-G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Sheet1!$I$16:$L$16</c:f>
              <c:strCache>
                <c:ptCount val="4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</c:strCache>
            </c:strRef>
          </c:cat>
          <c:val>
            <c:numRef>
              <c:f>Sheet1!$I$19:$L$19</c:f>
              <c:numCache>
                <c:formatCode>0.000</c:formatCode>
                <c:ptCount val="4"/>
                <c:pt idx="0">
                  <c:v>6.7666666666666667E-2</c:v>
                </c:pt>
                <c:pt idx="1">
                  <c:v>0.15166666666666667</c:v>
                </c:pt>
                <c:pt idx="2">
                  <c:v>0.26166666666666666</c:v>
                </c:pt>
                <c:pt idx="3">
                  <c:v>0.40100000000000002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BD-494A-AECE-43F54D5A713C}"/>
            </c:ext>
          </c:extLst>
        </c:ser>
        <c:ser>
          <c:idx val="3"/>
          <c:order val="3"/>
          <c:tx>
            <c:strRef>
              <c:f>Sheet1!$H$20</c:f>
              <c:strCache>
                <c:ptCount val="1"/>
                <c:pt idx="0">
                  <c:v>LVS ∆rpsU2-pF-rpsU2-FLAG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Sheet1!$I$16:$L$16</c:f>
              <c:strCache>
                <c:ptCount val="4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</c:strCache>
            </c:strRef>
          </c:cat>
          <c:val>
            <c:numRef>
              <c:f>Sheet1!$I$20:$L$20</c:f>
              <c:numCache>
                <c:formatCode>0.000</c:formatCode>
                <c:ptCount val="4"/>
                <c:pt idx="0">
                  <c:v>6.2E-2</c:v>
                </c:pt>
                <c:pt idx="1">
                  <c:v>0.14233333333333334</c:v>
                </c:pt>
                <c:pt idx="2">
                  <c:v>0.2273333333333333</c:v>
                </c:pt>
                <c:pt idx="3">
                  <c:v>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BD-494A-AECE-43F54D5A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144799"/>
        <c:axId val="1592261823"/>
      </c:lineChart>
      <c:catAx>
        <c:axId val="159214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261823"/>
        <c:crosses val="autoZero"/>
        <c:auto val="1"/>
        <c:lblAlgn val="ctr"/>
        <c:lblOffset val="100"/>
        <c:noMultiLvlLbl val="0"/>
      </c:catAx>
      <c:valAx>
        <c:axId val="15922618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14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481852</xdr:colOff>
      <xdr:row>29</xdr:row>
      <xdr:rowOff>29134</xdr:rowOff>
    </xdr:from>
    <xdr:to>
      <xdr:col>12</xdr:col>
      <xdr:colOff>78441</xdr:colOff>
      <xdr:row>42</xdr:row>
      <xdr:rowOff>150158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6BCDBB-F53F-2AAE-DFBC-AFE59FD9C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526677</xdr:colOff>
      <xdr:row>47</xdr:row>
      <xdr:rowOff>21665</xdr:rowOff>
    </xdr:from>
    <xdr:to>
      <xdr:col>4</xdr:col>
      <xdr:colOff>691030</xdr:colOff>
      <xdr:row>60</xdr:row>
      <xdr:rowOff>142689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4C7403-1DCA-E281-B10C-ECA291CDD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324972</xdr:colOff>
      <xdr:row>45</xdr:row>
      <xdr:rowOff>148663</xdr:rowOff>
    </xdr:from>
    <xdr:to>
      <xdr:col>10</xdr:col>
      <xdr:colOff>750795</xdr:colOff>
      <xdr:row>59</xdr:row>
      <xdr:rowOff>67981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DB4BFA2-0E9B-5656-C78C-3B63C81A1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728383</xdr:colOff>
      <xdr:row>12</xdr:row>
      <xdr:rowOff>200957</xdr:rowOff>
    </xdr:from>
    <xdr:to>
      <xdr:col>18</xdr:col>
      <xdr:colOff>324971</xdr:colOff>
      <xdr:row>26</xdr:row>
      <xdr:rowOff>120275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AD6C903-21CA-B95F-9BD1-EF024E145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BA7D-1F49-9044-AC6A-897B5F114BEF}">
  <dimension ref="A1:U46"/>
  <sheetViews>
    <sheetView tabSelected="1" topLeftCell="B39" zoomScale="170" zoomScaleNormal="170" workbookViewId="0">
      <selection activeCell="E27" sqref="E27"/>
    </sheetView>
  </sheetViews>
  <sheetFormatPr baseColWidth="10" defaultRowHeight="16" x14ac:dyDescent="0.2"/>
  <cols>
    <col min="2" max="2" width="25.1640625" customWidth="1"/>
  </cols>
  <sheetData>
    <row r="1" spans="1:21" ht="51" x14ac:dyDescent="0.2">
      <c r="A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21</v>
      </c>
      <c r="J1" s="1" t="s">
        <v>22</v>
      </c>
      <c r="K1" s="1" t="s">
        <v>23</v>
      </c>
      <c r="L1" s="1" t="s">
        <v>24</v>
      </c>
      <c r="N1" s="1"/>
      <c r="P1" s="1"/>
      <c r="Q1" s="1"/>
      <c r="R1" s="1"/>
      <c r="S1" s="1"/>
      <c r="T1" s="1"/>
      <c r="U1" s="1"/>
    </row>
    <row r="2" spans="1:21" x14ac:dyDescent="0.2">
      <c r="A2" t="s">
        <v>8</v>
      </c>
      <c r="B2" t="s">
        <v>16</v>
      </c>
      <c r="C2">
        <v>0.47299999999999998</v>
      </c>
      <c r="D2">
        <v>10</v>
      </c>
      <c r="E2">
        <f t="shared" ref="E2:E10" si="0">C2*D2</f>
        <v>4.7299999999999995</v>
      </c>
      <c r="F2">
        <v>9</v>
      </c>
      <c r="G2">
        <v>0.08</v>
      </c>
      <c r="H2" s="3">
        <f>(G2*F2)/E2*1000</f>
        <v>152.21987315010571</v>
      </c>
      <c r="I2">
        <v>8.5000000000000006E-2</v>
      </c>
      <c r="J2">
        <v>0.17199999999999999</v>
      </c>
      <c r="K2">
        <v>0.30199999999999999</v>
      </c>
      <c r="L2">
        <v>0.45300000000000001</v>
      </c>
    </row>
    <row r="3" spans="1:21" x14ac:dyDescent="0.2">
      <c r="A3" t="s">
        <v>12</v>
      </c>
      <c r="B3" t="s">
        <v>16</v>
      </c>
      <c r="C3">
        <v>0.28499999999999998</v>
      </c>
      <c r="D3">
        <v>10</v>
      </c>
      <c r="E3">
        <f t="shared" si="0"/>
        <v>2.8499999999999996</v>
      </c>
      <c r="F3">
        <v>9</v>
      </c>
      <c r="G3">
        <v>0.08</v>
      </c>
      <c r="H3" s="3">
        <f t="shared" ref="H3" si="1">(G3*F3)/E3*1000</f>
        <v>252.63157894736844</v>
      </c>
      <c r="I3">
        <v>6.8000000000000005E-2</v>
      </c>
      <c r="J3">
        <v>0.17100000000000001</v>
      </c>
      <c r="K3">
        <v>0.28699999999999998</v>
      </c>
      <c r="L3">
        <v>0.432</v>
      </c>
    </row>
    <row r="4" spans="1:21" x14ac:dyDescent="0.2">
      <c r="A4" t="s">
        <v>17</v>
      </c>
      <c r="B4" t="s">
        <v>16</v>
      </c>
      <c r="C4">
        <v>0.48499999999999999</v>
      </c>
      <c r="D4">
        <v>10</v>
      </c>
      <c r="E4">
        <f t="shared" si="0"/>
        <v>4.8499999999999996</v>
      </c>
      <c r="F4">
        <v>9</v>
      </c>
      <c r="G4">
        <v>0.08</v>
      </c>
      <c r="H4" s="3">
        <f t="shared" ref="H4" si="2">(G4*F4)/E4*1000</f>
        <v>148.45360824742269</v>
      </c>
      <c r="I4">
        <v>7.6999999999999999E-2</v>
      </c>
      <c r="J4">
        <v>0.184</v>
      </c>
      <c r="K4">
        <v>0.32500000000000001</v>
      </c>
      <c r="L4">
        <v>0.47699999999999998</v>
      </c>
    </row>
    <row r="5" spans="1:21" x14ac:dyDescent="0.2">
      <c r="A5" t="s">
        <v>9</v>
      </c>
      <c r="B5" t="s">
        <v>31</v>
      </c>
      <c r="C5">
        <v>0.47499999999999998</v>
      </c>
      <c r="D5">
        <v>10</v>
      </c>
      <c r="E5">
        <f t="shared" si="0"/>
        <v>4.75</v>
      </c>
      <c r="F5">
        <v>9</v>
      </c>
      <c r="G5">
        <v>0.08</v>
      </c>
      <c r="H5" s="3">
        <f t="shared" ref="H5:H10" si="3">(G5*F5)/E5*1000</f>
        <v>151.57894736842104</v>
      </c>
      <c r="I5">
        <v>8.3000000000000004E-2</v>
      </c>
      <c r="J5">
        <v>0.16600000000000001</v>
      </c>
      <c r="K5">
        <v>0.247</v>
      </c>
      <c r="L5">
        <v>0.34499999999999997</v>
      </c>
    </row>
    <row r="6" spans="1:21" x14ac:dyDescent="0.2">
      <c r="A6" t="s">
        <v>13</v>
      </c>
      <c r="B6" t="s">
        <v>31</v>
      </c>
      <c r="C6">
        <v>0.53500000000000003</v>
      </c>
      <c r="D6">
        <v>10</v>
      </c>
      <c r="E6">
        <f t="shared" si="0"/>
        <v>5.3500000000000005</v>
      </c>
      <c r="F6">
        <v>9</v>
      </c>
      <c r="G6">
        <v>0.08</v>
      </c>
      <c r="H6" s="3">
        <f t="shared" si="3"/>
        <v>134.57943925233641</v>
      </c>
      <c r="I6">
        <v>7.5999999999999998E-2</v>
      </c>
      <c r="J6">
        <v>0.14099999999999999</v>
      </c>
      <c r="K6">
        <v>0.224</v>
      </c>
      <c r="L6">
        <v>0.32</v>
      </c>
    </row>
    <row r="7" spans="1:21" x14ac:dyDescent="0.2">
      <c r="A7" t="s">
        <v>18</v>
      </c>
      <c r="B7" t="s">
        <v>31</v>
      </c>
      <c r="C7">
        <v>0.47599999999999998</v>
      </c>
      <c r="D7">
        <v>10</v>
      </c>
      <c r="E7">
        <f t="shared" si="0"/>
        <v>4.76</v>
      </c>
      <c r="F7">
        <v>9</v>
      </c>
      <c r="G7">
        <v>0.08</v>
      </c>
      <c r="H7" s="3">
        <f t="shared" si="3"/>
        <v>151.26050420168067</v>
      </c>
      <c r="I7">
        <v>7.3999999999999996E-2</v>
      </c>
      <c r="J7">
        <v>0.151</v>
      </c>
      <c r="K7">
        <v>0.24299999999999999</v>
      </c>
      <c r="L7">
        <v>0.34799999999999998</v>
      </c>
    </row>
    <row r="8" spans="1:21" x14ac:dyDescent="0.2">
      <c r="A8" t="s">
        <v>10</v>
      </c>
      <c r="B8" t="s">
        <v>32</v>
      </c>
      <c r="C8">
        <v>0.5</v>
      </c>
      <c r="D8">
        <v>10</v>
      </c>
      <c r="E8">
        <f t="shared" si="0"/>
        <v>5</v>
      </c>
      <c r="F8">
        <v>9</v>
      </c>
      <c r="G8">
        <v>0.08</v>
      </c>
      <c r="H8" s="3">
        <f t="shared" si="3"/>
        <v>144</v>
      </c>
      <c r="I8">
        <v>6.3E-2</v>
      </c>
      <c r="J8">
        <v>0.151</v>
      </c>
      <c r="K8">
        <v>0.25800000000000001</v>
      </c>
      <c r="L8">
        <v>0.39500000000000002</v>
      </c>
    </row>
    <row r="9" spans="1:21" x14ac:dyDescent="0.2">
      <c r="A9" t="s">
        <v>14</v>
      </c>
      <c r="B9" t="s">
        <v>32</v>
      </c>
      <c r="C9">
        <v>0.48399999999999999</v>
      </c>
      <c r="D9">
        <v>10</v>
      </c>
      <c r="E9">
        <f t="shared" si="0"/>
        <v>4.84</v>
      </c>
      <c r="F9">
        <v>9</v>
      </c>
      <c r="G9">
        <v>0.08</v>
      </c>
      <c r="H9" s="3">
        <f t="shared" si="3"/>
        <v>148.7603305785124</v>
      </c>
      <c r="I9">
        <v>6.7000000000000004E-2</v>
      </c>
      <c r="J9">
        <v>0.16500000000000001</v>
      </c>
      <c r="K9">
        <v>0.28000000000000003</v>
      </c>
      <c r="L9">
        <v>0.42499999999999999</v>
      </c>
    </row>
    <row r="10" spans="1:21" x14ac:dyDescent="0.2">
      <c r="A10" t="s">
        <v>19</v>
      </c>
      <c r="B10" t="s">
        <v>32</v>
      </c>
      <c r="C10">
        <v>0.55900000000000005</v>
      </c>
      <c r="D10">
        <v>10</v>
      </c>
      <c r="E10">
        <f t="shared" si="0"/>
        <v>5.5900000000000007</v>
      </c>
      <c r="F10">
        <v>9</v>
      </c>
      <c r="G10">
        <v>0.08</v>
      </c>
      <c r="H10" s="3">
        <f t="shared" si="3"/>
        <v>128.80143112701251</v>
      </c>
      <c r="I10">
        <v>7.2999999999999995E-2</v>
      </c>
      <c r="J10">
        <v>0.13900000000000001</v>
      </c>
      <c r="K10">
        <v>0.247</v>
      </c>
      <c r="L10">
        <v>0.38300000000000001</v>
      </c>
    </row>
    <row r="11" spans="1:21" x14ac:dyDescent="0.2">
      <c r="A11" t="s">
        <v>11</v>
      </c>
      <c r="B11" t="s">
        <v>33</v>
      </c>
      <c r="C11">
        <v>0.51700000000000002</v>
      </c>
      <c r="D11">
        <v>10</v>
      </c>
      <c r="E11">
        <f t="shared" ref="E11:E13" si="4">C11*D11</f>
        <v>5.17</v>
      </c>
      <c r="F11">
        <v>9</v>
      </c>
      <c r="G11">
        <v>0.08</v>
      </c>
      <c r="H11" s="3">
        <f t="shared" ref="H11:H13" si="5">(G11*F11)/E11*1000</f>
        <v>139.26499032882012</v>
      </c>
      <c r="I11">
        <v>6.7000000000000004E-2</v>
      </c>
      <c r="J11">
        <v>0.13600000000000001</v>
      </c>
      <c r="K11">
        <v>0.21</v>
      </c>
      <c r="L11">
        <v>0.31900000000000001</v>
      </c>
    </row>
    <row r="12" spans="1:21" x14ac:dyDescent="0.2">
      <c r="A12" t="s">
        <v>15</v>
      </c>
      <c r="B12" t="s">
        <v>33</v>
      </c>
      <c r="C12">
        <v>0.46100000000000002</v>
      </c>
      <c r="D12">
        <v>10</v>
      </c>
      <c r="E12">
        <f t="shared" si="4"/>
        <v>4.6100000000000003</v>
      </c>
      <c r="F12">
        <v>9</v>
      </c>
      <c r="G12">
        <v>0.08</v>
      </c>
      <c r="H12" s="3">
        <f t="shared" si="5"/>
        <v>156.18221258134488</v>
      </c>
      <c r="I12">
        <v>6.5000000000000002E-2</v>
      </c>
      <c r="J12">
        <v>0.14000000000000001</v>
      </c>
      <c r="K12">
        <v>0.22800000000000001</v>
      </c>
      <c r="L12">
        <v>0.34100000000000003</v>
      </c>
    </row>
    <row r="13" spans="1:21" x14ac:dyDescent="0.2">
      <c r="A13" t="s">
        <v>20</v>
      </c>
      <c r="B13" t="s">
        <v>33</v>
      </c>
      <c r="C13">
        <v>0.44600000000000001</v>
      </c>
      <c r="D13">
        <v>10</v>
      </c>
      <c r="E13">
        <f t="shared" si="4"/>
        <v>4.46</v>
      </c>
      <c r="F13">
        <v>9</v>
      </c>
      <c r="G13">
        <v>0.08</v>
      </c>
      <c r="H13" s="3">
        <f t="shared" si="5"/>
        <v>161.43497757847533</v>
      </c>
      <c r="I13">
        <v>5.3999999999999999E-2</v>
      </c>
      <c r="J13">
        <v>0.151</v>
      </c>
      <c r="K13">
        <v>0.24399999999999999</v>
      </c>
      <c r="L13">
        <v>0.36299999999999999</v>
      </c>
    </row>
    <row r="16" spans="1:21" x14ac:dyDescent="0.2">
      <c r="B16" t="s">
        <v>34</v>
      </c>
      <c r="C16" t="s">
        <v>35</v>
      </c>
      <c r="D16" s="6" t="s">
        <v>36</v>
      </c>
      <c r="E16" s="6" t="s">
        <v>37</v>
      </c>
      <c r="H16" t="s">
        <v>41</v>
      </c>
      <c r="I16" t="s">
        <v>25</v>
      </c>
      <c r="J16" t="s">
        <v>26</v>
      </c>
      <c r="K16" t="s">
        <v>27</v>
      </c>
      <c r="L16" t="s">
        <v>28</v>
      </c>
    </row>
    <row r="17" spans="2:12" x14ac:dyDescent="0.2">
      <c r="B17" t="s">
        <v>16</v>
      </c>
      <c r="C17" s="3">
        <f>120/(3.3*LOG(J2/I2))</f>
        <v>118.79289550317162</v>
      </c>
      <c r="D17" s="3">
        <f>120/(3.3*LOG(K2/J2))</f>
        <v>148.73961085010365</v>
      </c>
      <c r="E17" s="3">
        <f>120/(3.3*LOG(L2/K2))</f>
        <v>206.50449408245723</v>
      </c>
      <c r="H17" t="s">
        <v>16</v>
      </c>
      <c r="I17" s="5">
        <f>AVERAGE(I2:I4)</f>
        <v>7.6666666666666675E-2</v>
      </c>
      <c r="J17" s="5">
        <f>AVERAGE(J2:J4)</f>
        <v>0.17566666666666664</v>
      </c>
      <c r="K17" s="5">
        <f>AVERAGE(K2:K4)</f>
        <v>0.30466666666666664</v>
      </c>
      <c r="L17" s="5">
        <f>AVERAGE(L2:L4)</f>
        <v>0.45400000000000001</v>
      </c>
    </row>
    <row r="18" spans="2:12" x14ac:dyDescent="0.2">
      <c r="B18" t="s">
        <v>16</v>
      </c>
      <c r="C18" s="3">
        <f>120/(3.3*LOG(J3/I3))</f>
        <v>90.798498862764106</v>
      </c>
      <c r="D18" s="3">
        <f>120/(3.3*LOG(K3/J3))</f>
        <v>161.69824227290957</v>
      </c>
      <c r="E18" s="3">
        <f t="shared" ref="E18:E28" si="6">120/(3.3*LOG(L3/K3))</f>
        <v>204.74807186450028</v>
      </c>
      <c r="H18" t="s">
        <v>30</v>
      </c>
      <c r="I18" s="5">
        <f>AVERAGE(I5:I7)</f>
        <v>7.7666666666666662E-2</v>
      </c>
      <c r="J18" s="5">
        <f>AVERAGE(J5:J7)</f>
        <v>0.15266666666666664</v>
      </c>
      <c r="K18" s="5">
        <f>AVERAGE(K5:K7)</f>
        <v>0.23799999999999999</v>
      </c>
      <c r="L18" s="5">
        <f>AVERAGE(L5:L7)</f>
        <v>0.33766666666666662</v>
      </c>
    </row>
    <row r="19" spans="2:12" x14ac:dyDescent="0.2">
      <c r="B19" t="s">
        <v>16</v>
      </c>
      <c r="C19" s="3">
        <f>120/(3.3*LOG(J4/I4))</f>
        <v>96.116922555989291</v>
      </c>
      <c r="D19" s="3">
        <f>120/(3.3*LOG(K4/J4))</f>
        <v>147.18214714408802</v>
      </c>
      <c r="E19" s="3">
        <f t="shared" si="6"/>
        <v>218.22325695234409</v>
      </c>
      <c r="H19" t="s">
        <v>32</v>
      </c>
      <c r="I19" s="5">
        <f>AVERAGE(I8:I10)</f>
        <v>6.7666666666666667E-2</v>
      </c>
      <c r="J19" s="5">
        <f>AVERAGE(J8:J10)</f>
        <v>0.15166666666666667</v>
      </c>
      <c r="K19" s="5">
        <f>AVERAGE(K8:K10)</f>
        <v>0.26166666666666666</v>
      </c>
      <c r="L19" s="5">
        <f>AVERAGE(L8:L10)</f>
        <v>0.40100000000000002</v>
      </c>
    </row>
    <row r="20" spans="2:12" x14ac:dyDescent="0.2">
      <c r="B20" t="s">
        <v>30</v>
      </c>
      <c r="C20" s="3">
        <f>120/(3.3*LOG(J5/I5))</f>
        <v>120.79738526863136</v>
      </c>
      <c r="D20" s="3">
        <f t="shared" ref="D20:D28" si="7">120/(3.3*LOG(K5/J5))</f>
        <v>210.69514720642886</v>
      </c>
      <c r="E20" s="3">
        <f t="shared" si="6"/>
        <v>250.57262736888904</v>
      </c>
      <c r="H20" t="s">
        <v>33</v>
      </c>
      <c r="I20" s="5">
        <f>AVERAGE(I11:I13)</f>
        <v>6.2E-2</v>
      </c>
      <c r="J20" s="5">
        <f>AVERAGE(J11:J13)</f>
        <v>0.14233333333333334</v>
      </c>
      <c r="K20" s="5">
        <f>AVERAGE(K11:K13)</f>
        <v>0.2273333333333333</v>
      </c>
      <c r="L20" s="5">
        <f>AVERAGE(L11:L13)</f>
        <v>0.34100000000000003</v>
      </c>
    </row>
    <row r="21" spans="2:12" x14ac:dyDescent="0.2">
      <c r="B21" t="s">
        <v>30</v>
      </c>
      <c r="C21" s="3">
        <f t="shared" ref="C21:C28" si="8">120/(3.3*LOG(J6/I6))</f>
        <v>135.48021036559544</v>
      </c>
      <c r="D21" s="3">
        <f t="shared" si="7"/>
        <v>180.88760042170523</v>
      </c>
      <c r="E21" s="3">
        <f t="shared" si="6"/>
        <v>234.75259039319573</v>
      </c>
    </row>
    <row r="22" spans="2:12" x14ac:dyDescent="0.2">
      <c r="B22" t="s">
        <v>30</v>
      </c>
      <c r="C22" s="3">
        <f t="shared" si="8"/>
        <v>117.39853637078222</v>
      </c>
      <c r="D22" s="3">
        <f t="shared" si="7"/>
        <v>175.98487597997516</v>
      </c>
      <c r="E22" s="3">
        <f t="shared" si="6"/>
        <v>233.14062867714054</v>
      </c>
      <c r="H22" t="s">
        <v>29</v>
      </c>
      <c r="I22" t="s">
        <v>25</v>
      </c>
      <c r="J22" t="s">
        <v>26</v>
      </c>
      <c r="K22" t="s">
        <v>27</v>
      </c>
      <c r="L22" t="s">
        <v>28</v>
      </c>
    </row>
    <row r="23" spans="2:12" x14ac:dyDescent="0.2">
      <c r="B23" t="s">
        <v>32</v>
      </c>
      <c r="C23" s="3">
        <f t="shared" si="8"/>
        <v>95.785431983267117</v>
      </c>
      <c r="D23" s="3">
        <f t="shared" si="7"/>
        <v>156.30676222855536</v>
      </c>
      <c r="E23" s="3">
        <f t="shared" si="6"/>
        <v>196.58422269792007</v>
      </c>
      <c r="H23" t="s">
        <v>16</v>
      </c>
      <c r="I23" s="4">
        <f>STDEV(I2:I4)</f>
        <v>8.5049005481153839E-3</v>
      </c>
      <c r="J23" s="4">
        <f>STDEV(J2:J4)</f>
        <v>7.2341781380702323E-3</v>
      </c>
      <c r="K23" s="4">
        <f>STDEV(K2:K4)</f>
        <v>1.9139836293274141E-2</v>
      </c>
      <c r="L23" s="4">
        <f>STDEV(L2:L4)</f>
        <v>2.2516660498395395E-2</v>
      </c>
    </row>
    <row r="24" spans="2:12" x14ac:dyDescent="0.2">
      <c r="B24" t="s">
        <v>32</v>
      </c>
      <c r="C24" s="3">
        <f t="shared" si="8"/>
        <v>92.904412561915578</v>
      </c>
      <c r="D24" s="3">
        <f t="shared" si="7"/>
        <v>158.32711830186113</v>
      </c>
      <c r="E24" s="3">
        <f t="shared" si="6"/>
        <v>200.64810483673153</v>
      </c>
      <c r="H24" t="s">
        <v>30</v>
      </c>
      <c r="I24" s="4">
        <f>STDEV(I5:I7)</f>
        <v>4.7258156262526127E-3</v>
      </c>
      <c r="J24" s="4">
        <f>STDEV(J5:J7)</f>
        <v>1.2583057392117927E-2</v>
      </c>
      <c r="K24" s="4">
        <f t="shared" ref="K24:L24" si="9">STDEV(K5:K7)</f>
        <v>1.2288205727444502E-2</v>
      </c>
      <c r="L24" s="4">
        <f t="shared" si="9"/>
        <v>1.5373136743466922E-2</v>
      </c>
    </row>
    <row r="25" spans="2:12" x14ac:dyDescent="0.2">
      <c r="B25" t="s">
        <v>32</v>
      </c>
      <c r="C25" s="3">
        <f t="shared" si="8"/>
        <v>130.01317215741543</v>
      </c>
      <c r="D25" s="3">
        <f t="shared" si="7"/>
        <v>145.6397100309571</v>
      </c>
      <c r="E25" s="3">
        <f t="shared" si="6"/>
        <v>190.88340588193975</v>
      </c>
      <c r="H25" t="s">
        <v>32</v>
      </c>
      <c r="I25" s="4">
        <f>STDEV(I8:I10)</f>
        <v>5.0332229568471635E-3</v>
      </c>
      <c r="J25" s="4">
        <f>STDEV(J8:J10)</f>
        <v>1.3012814197295422E-2</v>
      </c>
      <c r="K25" s="4">
        <f>STDEV(K8:K10)</f>
        <v>1.680277754817143E-2</v>
      </c>
      <c r="L25" s="4">
        <f>STDEV(L8:L10)</f>
        <v>2.1633307652783922E-2</v>
      </c>
    </row>
    <row r="26" spans="2:12" x14ac:dyDescent="0.2">
      <c r="B26" t="s">
        <v>33</v>
      </c>
      <c r="C26" s="3">
        <f t="shared" si="8"/>
        <v>118.26953355894274</v>
      </c>
      <c r="D26" s="3">
        <f t="shared" si="7"/>
        <v>192.72610717227147</v>
      </c>
      <c r="E26" s="3">
        <f t="shared" si="6"/>
        <v>200.27184183278979</v>
      </c>
      <c r="H26" t="s">
        <v>33</v>
      </c>
      <c r="I26" s="4">
        <f>STDEV(I11:I13)</f>
        <v>7.0000000000000019E-3</v>
      </c>
      <c r="J26" s="4">
        <f>STDEV(J11:J13)</f>
        <v>7.76745346515402E-3</v>
      </c>
      <c r="K26" s="4">
        <f t="shared" ref="K26:L26" si="10">STDEV(K11:K13)</f>
        <v>1.7009801096230768E-2</v>
      </c>
      <c r="L26" s="4">
        <f t="shared" si="10"/>
        <v>2.1999999999999992E-2</v>
      </c>
    </row>
    <row r="27" spans="2:12" x14ac:dyDescent="0.2">
      <c r="B27" t="s">
        <v>33</v>
      </c>
      <c r="C27" s="3">
        <f t="shared" si="8"/>
        <v>109.12975523438773</v>
      </c>
      <c r="D27" s="3">
        <f t="shared" si="7"/>
        <v>171.68303576563167</v>
      </c>
      <c r="E27" s="3">
        <f t="shared" si="6"/>
        <v>208.00671383384824</v>
      </c>
    </row>
    <row r="28" spans="2:12" x14ac:dyDescent="0.2">
      <c r="B28" t="s">
        <v>33</v>
      </c>
      <c r="C28" s="3">
        <f t="shared" si="8"/>
        <v>81.426344259909683</v>
      </c>
      <c r="D28" s="3">
        <f t="shared" si="7"/>
        <v>174.47883513804879</v>
      </c>
      <c r="E28" s="3">
        <f t="shared" si="6"/>
        <v>210.78316220916506</v>
      </c>
    </row>
    <row r="30" spans="2:12" x14ac:dyDescent="0.2">
      <c r="B30" t="s">
        <v>38</v>
      </c>
      <c r="C30" t="s">
        <v>35</v>
      </c>
      <c r="D30" t="s">
        <v>39</v>
      </c>
    </row>
    <row r="31" spans="2:12" x14ac:dyDescent="0.2">
      <c r="B31" t="s">
        <v>16</v>
      </c>
      <c r="C31" s="3">
        <f>AVERAGE(C17:C19)</f>
        <v>101.90277230730834</v>
      </c>
      <c r="D31" s="7">
        <f>STDEV(C17:C19)</f>
        <v>14.86703076689299</v>
      </c>
    </row>
    <row r="32" spans="2:12" x14ac:dyDescent="0.2">
      <c r="B32" t="s">
        <v>30</v>
      </c>
      <c r="C32" s="3">
        <f>AVERAGE(C20:C22)</f>
        <v>124.55871066833635</v>
      </c>
      <c r="D32" s="7">
        <f>STDEV(C20:C22)</f>
        <v>9.6097559899055458</v>
      </c>
    </row>
    <row r="33" spans="2:4" x14ac:dyDescent="0.2">
      <c r="B33" t="s">
        <v>32</v>
      </c>
      <c r="C33" s="3">
        <f>AVERAGE(C23:C25)</f>
        <v>106.23433890086604</v>
      </c>
      <c r="D33" s="7">
        <f>STDEV(C23:C25)</f>
        <v>20.64339486394217</v>
      </c>
    </row>
    <row r="34" spans="2:4" x14ac:dyDescent="0.2">
      <c r="B34" t="s">
        <v>33</v>
      </c>
      <c r="C34" s="3">
        <f>AVERAGE(C26:C28)</f>
        <v>102.94187768441338</v>
      </c>
      <c r="D34" s="7">
        <f>STDEV(C26:C28)</f>
        <v>19.185216205745608</v>
      </c>
    </row>
    <row r="36" spans="2:4" x14ac:dyDescent="0.2">
      <c r="B36" t="s">
        <v>38</v>
      </c>
      <c r="C36" s="6" t="s">
        <v>36</v>
      </c>
      <c r="D36" t="s">
        <v>39</v>
      </c>
    </row>
    <row r="37" spans="2:4" x14ac:dyDescent="0.2">
      <c r="B37" t="s">
        <v>16</v>
      </c>
      <c r="C37" s="3">
        <f>AVERAGE(D17:D19)</f>
        <v>152.54000008903373</v>
      </c>
      <c r="D37" s="7">
        <f>STDEV(D17:D19)</f>
        <v>7.9694085867635707</v>
      </c>
    </row>
    <row r="38" spans="2:4" x14ac:dyDescent="0.2">
      <c r="B38" t="s">
        <v>30</v>
      </c>
      <c r="C38" s="3">
        <f>AVERAGE(D20:D22)</f>
        <v>189.18920786936974</v>
      </c>
      <c r="D38" s="7">
        <f>STDEV(D20:D22)</f>
        <v>18.785319981699384</v>
      </c>
    </row>
    <row r="39" spans="2:4" x14ac:dyDescent="0.2">
      <c r="B39" t="s">
        <v>32</v>
      </c>
      <c r="C39" s="3">
        <f>AVERAGE(D23:D25)</f>
        <v>153.42453018712453</v>
      </c>
      <c r="D39" s="7">
        <f>STDEV(D23:D25)</f>
        <v>6.8171129016350367</v>
      </c>
    </row>
    <row r="40" spans="2:4" x14ac:dyDescent="0.2">
      <c r="B40" t="s">
        <v>33</v>
      </c>
      <c r="C40" s="3">
        <f>AVERAGE(D26:D28)</f>
        <v>179.62932602531728</v>
      </c>
      <c r="D40" s="7">
        <f>STDEV(D26:D28)</f>
        <v>11.427964859987643</v>
      </c>
    </row>
    <row r="42" spans="2:4" x14ac:dyDescent="0.2">
      <c r="B42" t="s">
        <v>38</v>
      </c>
      <c r="C42" s="6" t="s">
        <v>37</v>
      </c>
      <c r="D42" t="s">
        <v>40</v>
      </c>
    </row>
    <row r="43" spans="2:4" x14ac:dyDescent="0.2">
      <c r="B43" t="s">
        <v>16</v>
      </c>
      <c r="C43" s="3">
        <f>AVERAGE(E17:E19)</f>
        <v>209.82527429976719</v>
      </c>
      <c r="D43" s="7">
        <f>STDEV(E17:E19)</f>
        <v>7.3256971836590399</v>
      </c>
    </row>
    <row r="44" spans="2:4" x14ac:dyDescent="0.2">
      <c r="B44" t="s">
        <v>30</v>
      </c>
      <c r="C44" s="3">
        <f>AVERAGE(E20:E22)</f>
        <v>239.48861547974175</v>
      </c>
      <c r="D44" s="7">
        <f>STDEV(E20:E22)</f>
        <v>9.6328134422179836</v>
      </c>
    </row>
    <row r="45" spans="2:4" x14ac:dyDescent="0.2">
      <c r="B45" t="s">
        <v>32</v>
      </c>
      <c r="C45" s="3">
        <f>AVERAGE(E23:E25)</f>
        <v>196.03857780553048</v>
      </c>
      <c r="D45" s="7">
        <f>STDEV(E23:E25)</f>
        <v>4.9051638791044576</v>
      </c>
    </row>
    <row r="46" spans="2:4" x14ac:dyDescent="0.2">
      <c r="B46" t="s">
        <v>33</v>
      </c>
      <c r="C46" s="3">
        <f>AVERAGE(E26:E28)</f>
        <v>206.35390595860102</v>
      </c>
      <c r="D46" s="7">
        <f>STDEV(E26:E28)</f>
        <v>5.4470904543673466</v>
      </c>
    </row>
  </sheetData>
  <phoneticPr fontId="2" type="noConversion"/>
  <pageMargins left="0.7" right="0.7" top="0.75" bottom="0.75" header="0.3" footer="0.3"/>
  <ignoredErrors>
    <ignoredError sqref="I17:I20 J17:J20 K17:K20 L17:L20 I23:L2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2024-01-22T16:50:21Z</dcterms:created>
  <dcterms:modified xsi:type="dcterms:W3CDTF">2024-02-01T16:30:31Z</dcterms:modified>
</cp:coreProperties>
</file>