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221"/>
  <workbookPr autoCompressPictures="0"/>
  <bookViews>
    <workbookView xWindow="0" yWindow="460" windowWidth="28800" windowHeight="15940" tabRatio="500" activeTab="1"/>
  </bookViews>
  <sheets>
    <sheet name="171006_Lon_Comp" sheetId="4" r:id="rId1"/>
    <sheet name="Analysis" sheetId="3" r:id="rId2"/>
  </sheets>
  <definedNames>
    <definedName name="_xlnm._FilterDatabase" localSheetId="0" hidden="1">'171006_Lon_Comp'!$A$1:$AB$82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9" i="3" l="1"/>
  <c r="J6" i="3"/>
  <c r="J22" i="3"/>
  <c r="J19" i="3"/>
  <c r="H19" i="3"/>
  <c r="I16" i="3"/>
  <c r="H16" i="3"/>
  <c r="I3" i="3"/>
  <c r="H3" i="3"/>
  <c r="F18" i="3"/>
  <c r="F17" i="3"/>
  <c r="F16" i="3"/>
  <c r="F23" i="3"/>
  <c r="F24" i="3"/>
  <c r="F22" i="3"/>
  <c r="H22" i="3"/>
  <c r="F5" i="3"/>
  <c r="F20" i="3"/>
  <c r="F7" i="3"/>
  <c r="F3" i="3"/>
  <c r="F4" i="3"/>
  <c r="F6" i="3"/>
  <c r="F8" i="3"/>
  <c r="H6" i="3"/>
  <c r="J3" i="3"/>
  <c r="L3" i="3"/>
  <c r="S5" i="3"/>
  <c r="F19" i="3"/>
  <c r="F21" i="3"/>
  <c r="L6" i="3"/>
  <c r="I22" i="3"/>
  <c r="I19" i="3"/>
  <c r="F9" i="3"/>
  <c r="F10" i="3"/>
  <c r="F11" i="3"/>
  <c r="H9" i="3"/>
  <c r="I6" i="3"/>
  <c r="K6" i="3"/>
  <c r="K3" i="3"/>
  <c r="M3" i="3"/>
  <c r="K22" i="3"/>
  <c r="M23" i="3"/>
  <c r="N23" i="3"/>
  <c r="L22" i="3"/>
  <c r="P23" i="3"/>
  <c r="M22" i="3"/>
  <c r="N22" i="3"/>
  <c r="P22" i="3"/>
  <c r="K19" i="3"/>
  <c r="M20" i="3"/>
  <c r="N20" i="3"/>
  <c r="L19" i="3"/>
  <c r="P20" i="3"/>
  <c r="M19" i="3"/>
  <c r="N19" i="3"/>
  <c r="P19" i="3"/>
  <c r="J16" i="3"/>
  <c r="K16" i="3"/>
  <c r="M17" i="3"/>
  <c r="N17" i="3"/>
  <c r="L16" i="3"/>
  <c r="P17" i="3"/>
  <c r="M16" i="3"/>
  <c r="N16" i="3"/>
  <c r="P16" i="3"/>
  <c r="U13" i="3"/>
  <c r="T13" i="3"/>
  <c r="S13" i="3"/>
  <c r="U12" i="3"/>
  <c r="T12" i="3"/>
  <c r="S12" i="3"/>
  <c r="U11" i="3"/>
  <c r="T11" i="3"/>
  <c r="S11" i="3"/>
  <c r="I9" i="3"/>
  <c r="K9" i="3"/>
  <c r="M10" i="3"/>
  <c r="N10" i="3"/>
  <c r="L9" i="3"/>
  <c r="P10" i="3"/>
  <c r="M9" i="3"/>
  <c r="N9" i="3"/>
  <c r="P9" i="3"/>
  <c r="U7" i="3"/>
  <c r="T7" i="3"/>
  <c r="S7" i="3"/>
  <c r="M7" i="3"/>
  <c r="N7" i="3"/>
  <c r="P7" i="3"/>
  <c r="U6" i="3"/>
  <c r="M6" i="3"/>
  <c r="N6" i="3"/>
  <c r="P6" i="3"/>
  <c r="T6" i="3"/>
  <c r="S6" i="3"/>
  <c r="M4" i="3"/>
  <c r="N4" i="3"/>
  <c r="P4" i="3"/>
  <c r="U5" i="3"/>
  <c r="N3" i="3"/>
  <c r="P3" i="3"/>
  <c r="T5" i="3"/>
</calcChain>
</file>

<file path=xl/sharedStrings.xml><?xml version="1.0" encoding="utf-8"?>
<sst xmlns="http://schemas.openxmlformats.org/spreadsheetml/2006/main" count="1651" uniqueCount="153">
  <si>
    <t>Color</t>
  </si>
  <si>
    <t>Position</t>
  </si>
  <si>
    <t>Sample Name</t>
  </si>
  <si>
    <t>Gene Name</t>
  </si>
  <si>
    <t>Condition Name</t>
  </si>
  <si>
    <t>Cq</t>
  </si>
  <si>
    <t>Cq Mean</t>
  </si>
  <si>
    <t>Cq Error</t>
  </si>
  <si>
    <t>Excluded</t>
  </si>
  <si>
    <t>Sample Type</t>
  </si>
  <si>
    <t>Sample Type RQ</t>
  </si>
  <si>
    <t>Gene Type</t>
  </si>
  <si>
    <t>Condition Type</t>
  </si>
  <si>
    <t>Replicate Group</t>
  </si>
  <si>
    <t>Ratio</t>
  </si>
  <si>
    <t>Ratio Error</t>
  </si>
  <si>
    <t>Normalized Ratio</t>
  </si>
  <si>
    <t>Normalized Ratio Error</t>
  </si>
  <si>
    <t>Scaled Ratio</t>
  </si>
  <si>
    <t>Scaled Ratio Error</t>
  </si>
  <si>
    <t>Dye</t>
  </si>
  <si>
    <t>Edited Call</t>
  </si>
  <si>
    <t>Failure</t>
  </si>
  <si>
    <t>Slope</t>
  </si>
  <si>
    <t>EPF</t>
  </si>
  <si>
    <t>Notes</t>
  </si>
  <si>
    <t>Sample Prep Notes</t>
  </si>
  <si>
    <t>Number</t>
  </si>
  <si>
    <t>255;132;197;238</t>
  </si>
  <si>
    <t>A1</t>
  </si>
  <si>
    <t>Unchecked</t>
  </si>
  <si>
    <t>Unknown</t>
  </si>
  <si>
    <t>Target</t>
  </si>
  <si>
    <t>-</t>
  </si>
  <si>
    <t>SYBR Green I</t>
  </si>
  <si>
    <t xml:space="preserve"> </t>
  </si>
  <si>
    <t>No ratio because no reference gene defined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</si>
  <si>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</si>
  <si>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</si>
  <si>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</si>
  <si>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</si>
  <si>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</si>
  <si>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</si>
  <si>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</si>
  <si>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</si>
  <si>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</si>
  <si>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</si>
  <si>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</si>
  <si>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</si>
  <si>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</si>
  <si>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</si>
  <si>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</si>
  <si>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</si>
  <si>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</si>
  <si>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</si>
  <si>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</si>
  <si>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</si>
  <si>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</si>
  <si>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</si>
  <si>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</si>
  <si>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</si>
  <si>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</si>
  <si>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</si>
  <si>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</si>
  <si>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</si>
  <si>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</si>
  <si>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</si>
  <si>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</si>
  <si>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</si>
  <si>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</si>
  <si>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</si>
  <si>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</si>
  <si>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</si>
  <si>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</si>
  <si>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</si>
  <si>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</si>
  <si>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</si>
  <si>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</si>
  <si>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</si>
  <si>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</si>
  <si>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</si>
  <si>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</si>
  <si>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</si>
  <si>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</si>
  <si>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</si>
  <si>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</si>
  <si>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</si>
  <si>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</si>
  <si>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</si>
  <si>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</si>
  <si>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</si>
  <si>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</si>
  <si>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</si>
  <si>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</si>
  <si>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</si>
  <si>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</si>
  <si>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</si>
  <si>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</si>
  <si>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</si>
  <si>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</si>
  <si>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</si>
  <si>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</si>
  <si>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</si>
  <si>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</si>
  <si>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</si>
  <si>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</si>
  <si>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</si>
  <si>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</si>
  <si>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</si>
  <si>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</si>
  <si>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</si>
  <si>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</si>
  <si>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</si>
  <si>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</si>
  <si>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</si>
  <si>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</si>
  <si>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</si>
  <si>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tul4</t>
  </si>
  <si>
    <t>iglA</t>
  </si>
  <si>
    <t>FTL_1219</t>
  </si>
  <si>
    <t>Dlon pF2 C</t>
  </si>
  <si>
    <t>Dlon pF2 B</t>
  </si>
  <si>
    <t>Dlon pF2 A</t>
  </si>
  <si>
    <t>LVS pF2 C</t>
  </si>
  <si>
    <t>LVS pF2 B</t>
  </si>
  <si>
    <t>LVS pF2 A</t>
  </si>
  <si>
    <t>average</t>
  </si>
  <si>
    <t>stdev</t>
  </si>
  <si>
    <r>
      <t>D</t>
    </r>
    <r>
      <rPr>
        <b/>
        <sz val="11"/>
        <rFont val="Verdana"/>
      </rPr>
      <t>Ct</t>
    </r>
  </si>
  <si>
    <r>
      <t xml:space="preserve">average </t>
    </r>
    <r>
      <rPr>
        <b/>
        <sz val="11"/>
        <rFont val="Symbol"/>
        <charset val="2"/>
      </rPr>
      <t>D</t>
    </r>
    <r>
      <rPr>
        <b/>
        <sz val="11"/>
        <rFont val="Verdana"/>
      </rPr>
      <t>Ct</t>
    </r>
  </si>
  <si>
    <t>stdev</t>
    <phoneticPr fontId="0"/>
  </si>
  <si>
    <r>
      <t>DD</t>
    </r>
    <r>
      <rPr>
        <b/>
        <sz val="11"/>
        <rFont val="Verdana"/>
      </rPr>
      <t>CT vs control</t>
    </r>
  </si>
  <si>
    <t>s</t>
  </si>
  <si>
    <t>1.8^-averDDCT</t>
  </si>
  <si>
    <r>
      <t xml:space="preserve"> </t>
    </r>
    <r>
      <rPr>
        <b/>
        <sz val="11"/>
        <rFont val="Symbol"/>
        <charset val="2"/>
      </rPr>
      <t>DD</t>
    </r>
    <r>
      <rPr>
        <b/>
        <sz val="11"/>
        <rFont val="Verdana"/>
      </rPr>
      <t>CT +/- stdev</t>
    </r>
  </si>
  <si>
    <r>
      <t>1.8^-</t>
    </r>
    <r>
      <rPr>
        <b/>
        <sz val="11"/>
        <rFont val="Symbol"/>
        <charset val="2"/>
      </rPr>
      <t>DD</t>
    </r>
    <r>
      <rPr>
        <b/>
        <sz val="11"/>
        <rFont val="Verdana"/>
      </rPr>
      <t>CT+/- stdev</t>
    </r>
  </si>
  <si>
    <t>error bars</t>
  </si>
  <si>
    <t>LVS pF2</t>
  </si>
  <si>
    <t>+</t>
  </si>
  <si>
    <r>
      <rPr>
        <i/>
        <sz val="11"/>
        <rFont val="Arial"/>
      </rPr>
      <t>iglA</t>
    </r>
    <r>
      <rPr>
        <sz val="11"/>
        <rFont val="Arial"/>
      </rPr>
      <t xml:space="preserve"> error bars</t>
    </r>
  </si>
  <si>
    <r>
      <t>LVS ∆</t>
    </r>
    <r>
      <rPr>
        <i/>
        <sz val="11"/>
        <rFont val="Verdana"/>
      </rPr>
      <t xml:space="preserve">lon </t>
    </r>
    <r>
      <rPr>
        <sz val="11"/>
        <rFont val="Verdana"/>
      </rPr>
      <t>pF2 A</t>
    </r>
  </si>
  <si>
    <r>
      <t>LVS ∆</t>
    </r>
    <r>
      <rPr>
        <i/>
        <sz val="11"/>
        <rFont val="Verdana"/>
      </rPr>
      <t xml:space="preserve">lon </t>
    </r>
    <r>
      <rPr>
        <sz val="11"/>
        <rFont val="Verdana"/>
      </rPr>
      <t>pF2</t>
    </r>
  </si>
  <si>
    <r>
      <t>LVS ∆</t>
    </r>
    <r>
      <rPr>
        <i/>
        <sz val="11"/>
        <rFont val="Verdana"/>
      </rPr>
      <t xml:space="preserve">lon </t>
    </r>
    <r>
      <rPr>
        <sz val="11"/>
        <rFont val="Verdana"/>
      </rPr>
      <t>pF2</t>
    </r>
    <r>
      <rPr>
        <i/>
        <sz val="11"/>
        <rFont val="Verdana"/>
      </rPr>
      <t xml:space="preserve"> B</t>
    </r>
  </si>
  <si>
    <r>
      <t>LVS ∆</t>
    </r>
    <r>
      <rPr>
        <i/>
        <sz val="11"/>
        <rFont val="Verdana"/>
      </rPr>
      <t xml:space="preserve">lon </t>
    </r>
    <r>
      <rPr>
        <sz val="11"/>
        <rFont val="Verdana"/>
      </rPr>
      <t>pF2-Lon-V</t>
    </r>
  </si>
  <si>
    <r>
      <t>LVS ∆</t>
    </r>
    <r>
      <rPr>
        <i/>
        <sz val="11"/>
        <rFont val="Verdana"/>
      </rPr>
      <t>lon</t>
    </r>
    <r>
      <rPr>
        <sz val="11"/>
        <rFont val="Verdana"/>
      </rPr>
      <t xml:space="preserve"> pF2</t>
    </r>
    <r>
      <rPr>
        <i/>
        <sz val="11"/>
        <rFont val="Verdana"/>
      </rPr>
      <t xml:space="preserve"> C</t>
    </r>
  </si>
  <si>
    <r>
      <t>LVS ∆</t>
    </r>
    <r>
      <rPr>
        <i/>
        <sz val="11"/>
        <rFont val="Verdana"/>
      </rPr>
      <t xml:space="preserve">lon </t>
    </r>
    <r>
      <rPr>
        <sz val="11"/>
        <rFont val="Verdana"/>
      </rPr>
      <t>pF2-Lon-V A</t>
    </r>
  </si>
  <si>
    <t>FTL_1219 error bars</t>
  </si>
  <si>
    <r>
      <t>LVS ∆</t>
    </r>
    <r>
      <rPr>
        <i/>
        <sz val="11"/>
        <rFont val="Verdana"/>
      </rPr>
      <t xml:space="preserve">lon </t>
    </r>
    <r>
      <rPr>
        <sz val="11"/>
        <rFont val="Verdana"/>
      </rPr>
      <t>pF2-Lon-V B</t>
    </r>
  </si>
  <si>
    <r>
      <t>LVS ∆</t>
    </r>
    <r>
      <rPr>
        <i/>
        <sz val="11"/>
        <rFont val="Verdana"/>
      </rPr>
      <t xml:space="preserve">lon </t>
    </r>
    <r>
      <rPr>
        <sz val="11"/>
        <rFont val="Verdana"/>
      </rPr>
      <t>pF2-Lon-V C</t>
    </r>
  </si>
  <si>
    <t>Dlon pF2-Lon B</t>
  </si>
  <si>
    <t>Dlon pF2-Lon A</t>
  </si>
  <si>
    <t>Dlon pF2-Lon C</t>
  </si>
  <si>
    <t>Checked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</si>
</sst>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2"/>
      <color theme="1"/>
      <name val="Calibri"/>
      <family val="2"/>
      <scheme val="minor"/>
    </font>
    <font>
      <b/>
      <i/>
      <sz val="11"/>
      <name val="Verdana"/>
    </font>
    <font>
      <b/>
      <sz val="11"/>
      <name val="Verdana"/>
    </font>
    <font>
      <b/>
      <sz val="11"/>
      <name val="Symbol"/>
      <charset val="2"/>
    </font>
    <font>
      <sz val="11"/>
      <name val="Verdana"/>
    </font>
    <font>
      <sz val="11"/>
      <name val="Arial"/>
    </font>
    <font>
      <i/>
      <sz val="11"/>
      <name val="Arial"/>
    </font>
    <font>
      <i/>
      <sz val="11"/>
      <color theme="1"/>
      <name val="Arial"/>
    </font>
    <font>
      <i/>
      <sz val="11"/>
      <name val="Verdana"/>
    </font>
    <font>
      <sz val="10"/>
      <name val="Verdana"/>
    </font>
    <font>
      <sz val="11"/>
      <color theme="1"/>
      <name val="Arial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164" fontId="4" fillId="2" borderId="3" xfId="0" applyNumberFormat="1" applyFont="1" applyFill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0" fontId="5" fillId="0" borderId="0" xfId="0" applyFont="1"/>
    <xf numFmtId="0" fontId="4" fillId="2" borderId="1" xfId="0" applyFont="1" applyFill="1" applyBorder="1"/>
    <xf numFmtId="0" fontId="7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4" fillId="0" borderId="0" xfId="0" applyFont="1" applyBorder="1"/>
    <xf numFmtId="164" fontId="5" fillId="0" borderId="0" xfId="0" applyNumberFormat="1" applyFont="1" applyBorder="1"/>
    <xf numFmtId="0" fontId="2" fillId="2" borderId="3" xfId="0" applyFont="1" applyFill="1" applyBorder="1"/>
    <xf numFmtId="0" fontId="3" fillId="2" borderId="4" xfId="0" applyFont="1" applyFill="1" applyBorder="1"/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Analysis!$S$4</c:f>
              <c:strCache>
                <c:ptCount val="1"/>
                <c:pt idx="0">
                  <c:v>iglA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Analysis!$T$5:$T$7</c:f>
                <c:numCache>
                  <c:formatCode>General</c:formatCode>
                  <c:ptCount val="3"/>
                  <c:pt idx="0">
                    <c:v>0.312512146722054</c:v>
                  </c:pt>
                  <c:pt idx="1">
                    <c:v>0.294059006489926</c:v>
                  </c:pt>
                  <c:pt idx="2">
                    <c:v>0.290534011367526</c:v>
                  </c:pt>
                </c:numCache>
              </c:numRef>
            </c:plus>
            <c:minus>
              <c:numRef>
                <c:f>Analysis!$U$5:$U$7</c:f>
                <c:numCache>
                  <c:formatCode>General</c:formatCode>
                  <c:ptCount val="3"/>
                  <c:pt idx="0">
                    <c:v>0.454571153849475</c:v>
                  </c:pt>
                  <c:pt idx="1">
                    <c:v>0.384489640726477</c:v>
                  </c:pt>
                  <c:pt idx="2">
                    <c:v>0.382643429570851</c:v>
                  </c:pt>
                </c:numCache>
              </c:numRef>
            </c:minus>
          </c:errBars>
          <c:cat>
            <c:strRef>
              <c:f>Analysis!$R$5:$R$7</c:f>
              <c:strCache>
                <c:ptCount val="3"/>
                <c:pt idx="0">
                  <c:v>LVS pF2</c:v>
                </c:pt>
                <c:pt idx="1">
                  <c:v>LVS ∆lon pF2</c:v>
                </c:pt>
                <c:pt idx="2">
                  <c:v>LVS ∆lon pF2-Lon-V</c:v>
                </c:pt>
              </c:strCache>
            </c:strRef>
          </c:cat>
          <c:val>
            <c:numRef>
              <c:f>Analysis!$S$5:$S$7</c:f>
              <c:numCache>
                <c:formatCode>0.000</c:formatCode>
                <c:ptCount val="3"/>
                <c:pt idx="0">
                  <c:v>1.0</c:v>
                </c:pt>
                <c:pt idx="1">
                  <c:v>1.25026925568103</c:v>
                </c:pt>
                <c:pt idx="2">
                  <c:v>1.206944226607149</c:v>
                </c:pt>
              </c:numCache>
            </c:numRef>
          </c:val>
        </c:ser>
        <c:ser>
          <c:idx val="1"/>
          <c:order val="1"/>
          <c:tx>
            <c:strRef>
              <c:f>Analysis!$S$10</c:f>
              <c:strCache>
                <c:ptCount val="1"/>
                <c:pt idx="0">
                  <c:v>FTL_1219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Analysis!$T$11:$T$13</c:f>
                <c:numCache>
                  <c:formatCode>General</c:formatCode>
                  <c:ptCount val="3"/>
                  <c:pt idx="0">
                    <c:v>0.283344320046944</c:v>
                  </c:pt>
                  <c:pt idx="1">
                    <c:v>0.433796674268433</c:v>
                  </c:pt>
                  <c:pt idx="2">
                    <c:v>0.236851036396929</c:v>
                  </c:pt>
                </c:numCache>
              </c:numRef>
            </c:plus>
            <c:minus>
              <c:numRef>
                <c:f>Analysis!$U$11:$U$13</c:f>
                <c:numCache>
                  <c:formatCode>General</c:formatCode>
                  <c:ptCount val="3"/>
                  <c:pt idx="0">
                    <c:v>0.395370228650813</c:v>
                  </c:pt>
                  <c:pt idx="1">
                    <c:v>0.644108387958432</c:v>
                  </c:pt>
                  <c:pt idx="2">
                    <c:v>0.301948595095148</c:v>
                  </c:pt>
                </c:numCache>
              </c:numRef>
            </c:minus>
          </c:errBars>
          <c:val>
            <c:numRef>
              <c:f>Analysis!$S$11:$S$13</c:f>
              <c:numCache>
                <c:formatCode>0.000</c:formatCode>
                <c:ptCount val="3"/>
                <c:pt idx="0">
                  <c:v>1.0</c:v>
                </c:pt>
                <c:pt idx="1">
                  <c:v>1.328561646245841</c:v>
                </c:pt>
                <c:pt idx="2">
                  <c:v>1.098610134036251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3070552"/>
        <c:axId val="2122474888"/>
      </c:barChart>
      <c:catAx>
        <c:axId val="212307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22474888"/>
        <c:crosses val="autoZero"/>
        <c:auto val="1"/>
        <c:lblAlgn val="ctr"/>
        <c:lblOffset val="100"/>
        <c:noMultiLvlLbl val="0"/>
      </c:catAx>
      <c:valAx>
        <c:axId val="2122474888"/>
        <c:scaling>
          <c:orientation val="minMax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23070552"/>
        <c:crosses val="autoZero"/>
        <c:crossBetween val="between"/>
        <c:majorUnit val="0.5"/>
      </c:valAx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13</xdr:row>
      <xdr:rowOff>19050</xdr:rowOff>
    </xdr:from>
    <xdr:to>
      <xdr:col>22</xdr:col>
      <xdr:colOff>609600</xdr:colOff>
      <xdr:row>24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AB82"/>
  <sheetViews>
    <sheetView workbookViewId="0">
      <selection activeCell="G57" sqref="G57:H57"/>
    </sheetView>
  </sheetViews>
  <sheetFormatPr baseColWidth="10" defaultRowHeight="15" x14ac:dyDescent="0"/>
  <cols>
    <col min="3" max="3" width="1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t="16" hidden="1">
      <c r="A2" t="s">
        <v>28</v>
      </c>
      <c r="B2" t="s">
        <v>29</v>
      </c>
      <c r="C2" t="s">
        <v>149</v>
      </c>
      <c r="D2" t="s">
        <v>117</v>
      </c>
      <c r="F2">
        <v>18.11</v>
      </c>
      <c r="G2">
        <v>18.12</v>
      </c>
      <c r="H2">
        <v>0.01</v>
      </c>
      <c r="I2" t="s">
        <v>30</v>
      </c>
      <c r="J2" t="s">
        <v>31</v>
      </c>
      <c r="K2" t="s">
        <v>31</v>
      </c>
      <c r="L2" t="s">
        <v>32</v>
      </c>
      <c r="M2" t="s">
        <v>31</v>
      </c>
      <c r="N2" t="s">
        <v>29</v>
      </c>
      <c r="O2" t="s">
        <v>33</v>
      </c>
      <c r="P2" t="s">
        <v>33</v>
      </c>
      <c r="Q2" t="s">
        <v>33</v>
      </c>
      <c r="R2" t="s">
        <v>33</v>
      </c>
      <c r="S2" t="s">
        <v>33</v>
      </c>
      <c r="T2" t="s">
        <v>33</v>
      </c>
      <c r="U2" t="s">
        <v>34</v>
      </c>
      <c r="V2" t="s">
        <v>35</v>
      </c>
      <c r="W2" t="s">
        <v>36</v>
      </c>
      <c r="X2">
        <v>4.37</v>
      </c>
      <c r="Y2">
        <v>6.94</v>
      </c>
      <c r="AB2">
        <v>1</v>
      </c>
    </row>
    <row r="3" spans="1:28" ht="16" hidden="1">
      <c r="A3" t="s">
        <v>28</v>
      </c>
      <c r="B3" t="s">
        <v>37</v>
      </c>
      <c r="C3" t="s">
        <v>149</v>
      </c>
      <c r="D3" t="s">
        <v>117</v>
      </c>
      <c r="F3">
        <v>18.12</v>
      </c>
      <c r="G3">
        <v>18.12</v>
      </c>
      <c r="H3">
        <v>0.01</v>
      </c>
      <c r="I3" t="s">
        <v>30</v>
      </c>
      <c r="J3" t="s">
        <v>31</v>
      </c>
      <c r="K3" t="s">
        <v>31</v>
      </c>
      <c r="L3" t="s">
        <v>32</v>
      </c>
      <c r="M3" t="s">
        <v>31</v>
      </c>
      <c r="N3" t="s">
        <v>29</v>
      </c>
      <c r="O3" t="s">
        <v>33</v>
      </c>
      <c r="P3" t="s">
        <v>33</v>
      </c>
      <c r="Q3" t="s">
        <v>33</v>
      </c>
      <c r="R3" t="s">
        <v>33</v>
      </c>
      <c r="S3" t="s">
        <v>33</v>
      </c>
      <c r="T3" t="s">
        <v>33</v>
      </c>
      <c r="U3" t="s">
        <v>34</v>
      </c>
      <c r="V3" t="s">
        <v>35</v>
      </c>
      <c r="W3" t="s">
        <v>36</v>
      </c>
      <c r="X3">
        <v>4.4000000000000004</v>
      </c>
      <c r="Y3">
        <v>6.89</v>
      </c>
      <c r="AB3">
        <v>2</v>
      </c>
    </row>
    <row r="4" spans="1:28" ht="16" hidden="1">
      <c r="A4" t="s">
        <v>28</v>
      </c>
      <c r="B4" t="s">
        <v>38</v>
      </c>
      <c r="C4" t="s">
        <v>149</v>
      </c>
      <c r="D4" t="s">
        <v>117</v>
      </c>
      <c r="F4">
        <v>18.12</v>
      </c>
      <c r="G4">
        <v>18.12</v>
      </c>
      <c r="H4">
        <v>0.01</v>
      </c>
      <c r="I4" t="s">
        <v>30</v>
      </c>
      <c r="J4" t="s">
        <v>31</v>
      </c>
      <c r="K4" t="s">
        <v>31</v>
      </c>
      <c r="L4" t="s">
        <v>32</v>
      </c>
      <c r="M4" t="s">
        <v>31</v>
      </c>
      <c r="N4" t="s">
        <v>29</v>
      </c>
      <c r="O4" t="s">
        <v>33</v>
      </c>
      <c r="P4" t="s">
        <v>33</v>
      </c>
      <c r="Q4" t="s">
        <v>33</v>
      </c>
      <c r="R4" t="s">
        <v>33</v>
      </c>
      <c r="S4" t="s">
        <v>33</v>
      </c>
      <c r="T4" t="s">
        <v>33</v>
      </c>
      <c r="U4" t="s">
        <v>34</v>
      </c>
      <c r="V4" t="s">
        <v>35</v>
      </c>
      <c r="W4" t="s">
        <v>36</v>
      </c>
      <c r="X4">
        <v>4.12</v>
      </c>
      <c r="Y4">
        <v>6.86</v>
      </c>
      <c r="AB4">
        <v>3</v>
      </c>
    </row>
    <row r="5" spans="1:28" ht="16" hidden="1">
      <c r="A5" t="s">
        <v>28</v>
      </c>
      <c r="B5" t="s">
        <v>39</v>
      </c>
      <c r="C5" t="s">
        <v>149</v>
      </c>
      <c r="D5" t="s">
        <v>118</v>
      </c>
      <c r="F5">
        <v>17.190000000000001</v>
      </c>
      <c r="G5">
        <v>17.2</v>
      </c>
      <c r="H5">
        <v>0.01</v>
      </c>
      <c r="I5" t="s">
        <v>30</v>
      </c>
      <c r="J5" t="s">
        <v>31</v>
      </c>
      <c r="K5" t="s">
        <v>31</v>
      </c>
      <c r="L5" t="s">
        <v>32</v>
      </c>
      <c r="M5" t="s">
        <v>31</v>
      </c>
      <c r="N5" t="s">
        <v>39</v>
      </c>
      <c r="O5" t="s">
        <v>33</v>
      </c>
      <c r="P5" t="s">
        <v>33</v>
      </c>
      <c r="Q5" t="s">
        <v>33</v>
      </c>
      <c r="R5" t="s">
        <v>33</v>
      </c>
      <c r="S5" t="s">
        <v>33</v>
      </c>
      <c r="T5" t="s">
        <v>33</v>
      </c>
      <c r="U5" t="s">
        <v>34</v>
      </c>
      <c r="V5" t="s">
        <v>35</v>
      </c>
      <c r="W5" t="s">
        <v>36</v>
      </c>
      <c r="X5">
        <v>4.5199999999999996</v>
      </c>
      <c r="Y5">
        <v>6.91</v>
      </c>
      <c r="AB5">
        <v>4</v>
      </c>
    </row>
    <row r="6" spans="1:28" ht="16" hidden="1">
      <c r="A6" t="s">
        <v>28</v>
      </c>
      <c r="B6" t="s">
        <v>40</v>
      </c>
      <c r="C6" t="s">
        <v>149</v>
      </c>
      <c r="D6" t="s">
        <v>118</v>
      </c>
      <c r="F6">
        <v>17.21</v>
      </c>
      <c r="G6">
        <v>17.2</v>
      </c>
      <c r="H6">
        <v>0.01</v>
      </c>
      <c r="I6" t="s">
        <v>30</v>
      </c>
      <c r="J6" t="s">
        <v>31</v>
      </c>
      <c r="K6" t="s">
        <v>31</v>
      </c>
      <c r="L6" t="s">
        <v>32</v>
      </c>
      <c r="M6" t="s">
        <v>31</v>
      </c>
      <c r="N6" t="s">
        <v>39</v>
      </c>
      <c r="O6" t="s">
        <v>33</v>
      </c>
      <c r="P6" t="s">
        <v>33</v>
      </c>
      <c r="Q6" t="s">
        <v>33</v>
      </c>
      <c r="R6" t="s">
        <v>33</v>
      </c>
      <c r="S6" t="s">
        <v>33</v>
      </c>
      <c r="T6" t="s">
        <v>33</v>
      </c>
      <c r="U6" t="s">
        <v>34</v>
      </c>
      <c r="V6" t="s">
        <v>35</v>
      </c>
      <c r="W6" t="s">
        <v>36</v>
      </c>
      <c r="X6">
        <v>4.43</v>
      </c>
      <c r="Y6">
        <v>6.87</v>
      </c>
      <c r="AB6">
        <v>5</v>
      </c>
    </row>
    <row r="7" spans="1:28" ht="16" hidden="1">
      <c r="A7" t="s">
        <v>28</v>
      </c>
      <c r="B7" t="s">
        <v>41</v>
      </c>
      <c r="C7" t="s">
        <v>149</v>
      </c>
      <c r="D7" t="s">
        <v>118</v>
      </c>
      <c r="F7">
        <v>17.21</v>
      </c>
      <c r="G7">
        <v>17.2</v>
      </c>
      <c r="H7">
        <v>0.01</v>
      </c>
      <c r="I7" t="s">
        <v>30</v>
      </c>
      <c r="J7" t="s">
        <v>31</v>
      </c>
      <c r="K7" t="s">
        <v>31</v>
      </c>
      <c r="L7" t="s">
        <v>32</v>
      </c>
      <c r="M7" t="s">
        <v>31</v>
      </c>
      <c r="N7" t="s">
        <v>39</v>
      </c>
      <c r="O7" t="s">
        <v>33</v>
      </c>
      <c r="P7" t="s">
        <v>33</v>
      </c>
      <c r="Q7" t="s">
        <v>33</v>
      </c>
      <c r="R7" t="s">
        <v>33</v>
      </c>
      <c r="S7" t="s">
        <v>33</v>
      </c>
      <c r="T7" t="s">
        <v>33</v>
      </c>
      <c r="U7" t="s">
        <v>34</v>
      </c>
      <c r="V7" t="s">
        <v>35</v>
      </c>
      <c r="W7" t="s">
        <v>36</v>
      </c>
      <c r="X7">
        <v>4.0999999999999996</v>
      </c>
      <c r="Y7">
        <v>6.72</v>
      </c>
      <c r="AB7">
        <v>6</v>
      </c>
    </row>
    <row r="8" spans="1:28" ht="16" hidden="1">
      <c r="A8" t="s">
        <v>28</v>
      </c>
      <c r="B8" t="s">
        <v>42</v>
      </c>
      <c r="C8" t="s">
        <v>149</v>
      </c>
      <c r="D8" t="s">
        <v>119</v>
      </c>
      <c r="F8">
        <v>18.13</v>
      </c>
      <c r="G8">
        <v>18.100000000000001</v>
      </c>
      <c r="H8">
        <v>0.03</v>
      </c>
      <c r="I8" t="s">
        <v>30</v>
      </c>
      <c r="J8" t="s">
        <v>31</v>
      </c>
      <c r="K8" t="s">
        <v>31</v>
      </c>
      <c r="L8" t="s">
        <v>32</v>
      </c>
      <c r="M8" t="s">
        <v>31</v>
      </c>
      <c r="N8" t="s">
        <v>42</v>
      </c>
      <c r="O8" t="s">
        <v>33</v>
      </c>
      <c r="P8" t="s">
        <v>33</v>
      </c>
      <c r="Q8" t="s">
        <v>33</v>
      </c>
      <c r="R8" t="s">
        <v>33</v>
      </c>
      <c r="S8" t="s">
        <v>33</v>
      </c>
      <c r="T8" t="s">
        <v>33</v>
      </c>
      <c r="U8" t="s">
        <v>34</v>
      </c>
      <c r="V8" t="s">
        <v>35</v>
      </c>
      <c r="W8" t="s">
        <v>36</v>
      </c>
      <c r="X8">
        <v>4.08</v>
      </c>
      <c r="Y8">
        <v>6.55</v>
      </c>
      <c r="AB8">
        <v>7</v>
      </c>
    </row>
    <row r="9" spans="1:28" ht="16" hidden="1">
      <c r="A9" t="s">
        <v>28</v>
      </c>
      <c r="B9" t="s">
        <v>43</v>
      </c>
      <c r="C9" t="s">
        <v>149</v>
      </c>
      <c r="D9" t="s">
        <v>119</v>
      </c>
      <c r="F9">
        <v>18.11</v>
      </c>
      <c r="G9">
        <v>18.100000000000001</v>
      </c>
      <c r="H9">
        <v>0.03</v>
      </c>
      <c r="I9" t="s">
        <v>30</v>
      </c>
      <c r="J9" t="s">
        <v>31</v>
      </c>
      <c r="K9" t="s">
        <v>31</v>
      </c>
      <c r="L9" t="s">
        <v>32</v>
      </c>
      <c r="M9" t="s">
        <v>31</v>
      </c>
      <c r="N9" t="s">
        <v>42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33</v>
      </c>
      <c r="U9" t="s">
        <v>34</v>
      </c>
      <c r="V9" t="s">
        <v>35</v>
      </c>
      <c r="W9" t="s">
        <v>36</v>
      </c>
      <c r="X9">
        <v>4.1900000000000004</v>
      </c>
      <c r="Y9">
        <v>6.62</v>
      </c>
      <c r="AB9">
        <v>8</v>
      </c>
    </row>
    <row r="10" spans="1:28" ht="16" hidden="1">
      <c r="A10" t="s">
        <v>28</v>
      </c>
      <c r="B10" t="s">
        <v>44</v>
      </c>
      <c r="C10" t="s">
        <v>149</v>
      </c>
      <c r="D10" t="s">
        <v>119</v>
      </c>
      <c r="F10">
        <v>18.07</v>
      </c>
      <c r="G10">
        <v>18.100000000000001</v>
      </c>
      <c r="H10">
        <v>0.03</v>
      </c>
      <c r="I10" t="s">
        <v>30</v>
      </c>
      <c r="J10" t="s">
        <v>31</v>
      </c>
      <c r="K10" t="s">
        <v>31</v>
      </c>
      <c r="L10" t="s">
        <v>32</v>
      </c>
      <c r="M10" t="s">
        <v>31</v>
      </c>
      <c r="N10" t="s">
        <v>42</v>
      </c>
      <c r="O10" t="s">
        <v>33</v>
      </c>
      <c r="P10" t="s">
        <v>33</v>
      </c>
      <c r="Q10" t="s">
        <v>33</v>
      </c>
      <c r="R10" t="s">
        <v>33</v>
      </c>
      <c r="S10" t="s">
        <v>33</v>
      </c>
      <c r="T10" t="s">
        <v>33</v>
      </c>
      <c r="U10" t="s">
        <v>34</v>
      </c>
      <c r="V10" t="s">
        <v>35</v>
      </c>
      <c r="W10" t="s">
        <v>36</v>
      </c>
      <c r="X10">
        <v>4.18</v>
      </c>
      <c r="Y10">
        <v>6.6</v>
      </c>
      <c r="AB10">
        <v>9</v>
      </c>
    </row>
    <row r="11" spans="1:28" ht="16" hidden="1">
      <c r="A11" t="s">
        <v>28</v>
      </c>
      <c r="B11" t="s">
        <v>45</v>
      </c>
      <c r="C11" t="s">
        <v>150</v>
      </c>
      <c r="D11" t="s">
        <v>117</v>
      </c>
      <c r="F11">
        <v>18.53</v>
      </c>
      <c r="G11">
        <v>18.55</v>
      </c>
      <c r="H11">
        <v>0.02</v>
      </c>
      <c r="I11" t="s">
        <v>30</v>
      </c>
      <c r="J11" t="s">
        <v>31</v>
      </c>
      <c r="K11" t="s">
        <v>31</v>
      </c>
      <c r="L11" t="s">
        <v>32</v>
      </c>
      <c r="M11" t="s">
        <v>31</v>
      </c>
      <c r="N11" t="s">
        <v>45</v>
      </c>
      <c r="O11" t="s">
        <v>33</v>
      </c>
      <c r="P11" t="s">
        <v>33</v>
      </c>
      <c r="Q11" t="s">
        <v>33</v>
      </c>
      <c r="R11" t="s">
        <v>33</v>
      </c>
      <c r="S11" t="s">
        <v>33</v>
      </c>
      <c r="T11" t="s">
        <v>33</v>
      </c>
      <c r="U11" t="s">
        <v>34</v>
      </c>
      <c r="V11" t="s">
        <v>35</v>
      </c>
      <c r="W11" t="s">
        <v>36</v>
      </c>
      <c r="X11">
        <v>4.43</v>
      </c>
      <c r="Y11">
        <v>6.99</v>
      </c>
      <c r="AB11">
        <v>13</v>
      </c>
    </row>
    <row r="12" spans="1:28" ht="16" hidden="1">
      <c r="A12" t="s">
        <v>28</v>
      </c>
      <c r="B12" t="s">
        <v>46</v>
      </c>
      <c r="C12" t="s">
        <v>150</v>
      </c>
      <c r="D12" t="s">
        <v>117</v>
      </c>
      <c r="F12">
        <v>18.57</v>
      </c>
      <c r="G12">
        <v>18.55</v>
      </c>
      <c r="H12">
        <v>0.02</v>
      </c>
      <c r="I12" t="s">
        <v>30</v>
      </c>
      <c r="J12" t="s">
        <v>31</v>
      </c>
      <c r="K12" t="s">
        <v>31</v>
      </c>
      <c r="L12" t="s">
        <v>32</v>
      </c>
      <c r="M12" t="s">
        <v>31</v>
      </c>
      <c r="N12" t="s">
        <v>45</v>
      </c>
      <c r="O12" t="s">
        <v>33</v>
      </c>
      <c r="P12" t="s">
        <v>33</v>
      </c>
      <c r="Q12" t="s">
        <v>33</v>
      </c>
      <c r="R12" t="s">
        <v>33</v>
      </c>
      <c r="S12" t="s">
        <v>33</v>
      </c>
      <c r="T12" t="s">
        <v>33</v>
      </c>
      <c r="U12" t="s">
        <v>34</v>
      </c>
      <c r="V12" t="s">
        <v>35</v>
      </c>
      <c r="W12" t="s">
        <v>36</v>
      </c>
      <c r="X12">
        <v>4.25</v>
      </c>
      <c r="Y12">
        <v>6.92</v>
      </c>
      <c r="AB12">
        <v>14</v>
      </c>
    </row>
    <row r="13" spans="1:28" ht="16" hidden="1">
      <c r="A13" t="s">
        <v>28</v>
      </c>
      <c r="B13" t="s">
        <v>47</v>
      </c>
      <c r="C13" t="s">
        <v>150</v>
      </c>
      <c r="D13" t="s">
        <v>117</v>
      </c>
      <c r="F13">
        <v>18.54</v>
      </c>
      <c r="G13">
        <v>18.55</v>
      </c>
      <c r="H13">
        <v>0.02</v>
      </c>
      <c r="I13" t="s">
        <v>30</v>
      </c>
      <c r="J13" t="s">
        <v>31</v>
      </c>
      <c r="K13" t="s">
        <v>31</v>
      </c>
      <c r="L13" t="s">
        <v>32</v>
      </c>
      <c r="M13" t="s">
        <v>31</v>
      </c>
      <c r="N13" t="s">
        <v>45</v>
      </c>
      <c r="O13" t="s">
        <v>33</v>
      </c>
      <c r="P13" t="s">
        <v>33</v>
      </c>
      <c r="Q13" t="s">
        <v>33</v>
      </c>
      <c r="R13" t="s">
        <v>33</v>
      </c>
      <c r="S13" t="s">
        <v>33</v>
      </c>
      <c r="T13" t="s">
        <v>33</v>
      </c>
      <c r="U13" t="s">
        <v>34</v>
      </c>
      <c r="V13" t="s">
        <v>35</v>
      </c>
      <c r="W13" t="s">
        <v>36</v>
      </c>
      <c r="X13">
        <v>3.96</v>
      </c>
      <c r="Y13">
        <v>6.76</v>
      </c>
      <c r="AB13">
        <v>15</v>
      </c>
    </row>
    <row r="14" spans="1:28" ht="16" hidden="1">
      <c r="A14" t="s">
        <v>28</v>
      </c>
      <c r="B14" t="s">
        <v>48</v>
      </c>
      <c r="C14" t="s">
        <v>150</v>
      </c>
      <c r="D14" t="s">
        <v>118</v>
      </c>
      <c r="F14">
        <v>17.45</v>
      </c>
      <c r="G14">
        <v>17.46</v>
      </c>
      <c r="H14">
        <v>0.01</v>
      </c>
      <c r="I14" t="s">
        <v>30</v>
      </c>
      <c r="J14" t="s">
        <v>31</v>
      </c>
      <c r="K14" t="s">
        <v>31</v>
      </c>
      <c r="L14" t="s">
        <v>32</v>
      </c>
      <c r="M14" t="s">
        <v>31</v>
      </c>
      <c r="N14" t="s">
        <v>48</v>
      </c>
      <c r="O14" t="s">
        <v>33</v>
      </c>
      <c r="P14" t="s">
        <v>33</v>
      </c>
      <c r="Q14" t="s">
        <v>33</v>
      </c>
      <c r="R14" t="s">
        <v>33</v>
      </c>
      <c r="S14" t="s">
        <v>33</v>
      </c>
      <c r="T14" t="s">
        <v>33</v>
      </c>
      <c r="U14" t="s">
        <v>34</v>
      </c>
      <c r="V14" t="s">
        <v>35</v>
      </c>
      <c r="W14" t="s">
        <v>36</v>
      </c>
      <c r="X14">
        <v>4.7300000000000004</v>
      </c>
      <c r="Y14">
        <v>7.01</v>
      </c>
      <c r="AB14">
        <v>16</v>
      </c>
    </row>
    <row r="15" spans="1:28" ht="16" hidden="1">
      <c r="A15" t="s">
        <v>28</v>
      </c>
      <c r="B15" t="s">
        <v>49</v>
      </c>
      <c r="C15" t="s">
        <v>150</v>
      </c>
      <c r="D15" t="s">
        <v>118</v>
      </c>
      <c r="F15">
        <v>17.46</v>
      </c>
      <c r="G15">
        <v>17.46</v>
      </c>
      <c r="H15">
        <v>0.01</v>
      </c>
      <c r="I15" t="s">
        <v>30</v>
      </c>
      <c r="J15" t="s">
        <v>31</v>
      </c>
      <c r="K15" t="s">
        <v>31</v>
      </c>
      <c r="L15" t="s">
        <v>32</v>
      </c>
      <c r="M15" t="s">
        <v>31</v>
      </c>
      <c r="N15" t="s">
        <v>48</v>
      </c>
      <c r="O15" t="s">
        <v>33</v>
      </c>
      <c r="P15" t="s">
        <v>33</v>
      </c>
      <c r="Q15" t="s">
        <v>33</v>
      </c>
      <c r="R15" t="s">
        <v>33</v>
      </c>
      <c r="S15" t="s">
        <v>33</v>
      </c>
      <c r="T15" t="s">
        <v>33</v>
      </c>
      <c r="U15" t="s">
        <v>34</v>
      </c>
      <c r="V15" t="s">
        <v>35</v>
      </c>
      <c r="W15" t="s">
        <v>36</v>
      </c>
      <c r="X15">
        <v>4.7</v>
      </c>
      <c r="Y15">
        <v>7</v>
      </c>
      <c r="AB15">
        <v>17</v>
      </c>
    </row>
    <row r="16" spans="1:28" ht="16" hidden="1">
      <c r="A16" t="s">
        <v>28</v>
      </c>
      <c r="B16" t="s">
        <v>50</v>
      </c>
      <c r="C16" t="s">
        <v>150</v>
      </c>
      <c r="D16" t="s">
        <v>118</v>
      </c>
      <c r="F16">
        <v>17.46</v>
      </c>
      <c r="G16">
        <v>17.46</v>
      </c>
      <c r="H16">
        <v>0.01</v>
      </c>
      <c r="I16" t="s">
        <v>30</v>
      </c>
      <c r="J16" t="s">
        <v>31</v>
      </c>
      <c r="K16" t="s">
        <v>31</v>
      </c>
      <c r="L16" t="s">
        <v>32</v>
      </c>
      <c r="M16" t="s">
        <v>31</v>
      </c>
      <c r="N16" t="s">
        <v>48</v>
      </c>
      <c r="O16" t="s">
        <v>33</v>
      </c>
      <c r="P16" t="s">
        <v>33</v>
      </c>
      <c r="Q16" t="s">
        <v>33</v>
      </c>
      <c r="R16" t="s">
        <v>33</v>
      </c>
      <c r="S16" t="s">
        <v>33</v>
      </c>
      <c r="T16" t="s">
        <v>33</v>
      </c>
      <c r="U16" t="s">
        <v>34</v>
      </c>
      <c r="V16" t="s">
        <v>35</v>
      </c>
      <c r="W16" t="s">
        <v>36</v>
      </c>
      <c r="X16">
        <v>4.34</v>
      </c>
      <c r="Y16">
        <v>6.84</v>
      </c>
      <c r="AB16">
        <v>18</v>
      </c>
    </row>
    <row r="17" spans="1:28" ht="16" hidden="1">
      <c r="A17" t="s">
        <v>28</v>
      </c>
      <c r="B17" t="s">
        <v>51</v>
      </c>
      <c r="C17" t="s">
        <v>150</v>
      </c>
      <c r="D17" t="s">
        <v>119</v>
      </c>
      <c r="F17">
        <v>18.510000000000002</v>
      </c>
      <c r="G17">
        <v>18.489999999999998</v>
      </c>
      <c r="H17">
        <v>0.02</v>
      </c>
      <c r="I17" t="s">
        <v>30</v>
      </c>
      <c r="J17" t="s">
        <v>31</v>
      </c>
      <c r="K17" t="s">
        <v>31</v>
      </c>
      <c r="L17" t="s">
        <v>32</v>
      </c>
      <c r="M17" t="s">
        <v>31</v>
      </c>
      <c r="N17" t="s">
        <v>51</v>
      </c>
      <c r="O17" t="s">
        <v>33</v>
      </c>
      <c r="P17" t="s">
        <v>33</v>
      </c>
      <c r="Q17" t="s">
        <v>33</v>
      </c>
      <c r="R17" t="s">
        <v>33</v>
      </c>
      <c r="S17" t="s">
        <v>33</v>
      </c>
      <c r="T17" t="s">
        <v>33</v>
      </c>
      <c r="U17" t="s">
        <v>34</v>
      </c>
      <c r="V17" t="s">
        <v>35</v>
      </c>
      <c r="W17" t="s">
        <v>36</v>
      </c>
      <c r="X17">
        <v>4.07</v>
      </c>
      <c r="Y17">
        <v>6.54</v>
      </c>
      <c r="AB17">
        <v>19</v>
      </c>
    </row>
    <row r="18" spans="1:28" ht="16" hidden="1">
      <c r="A18" t="s">
        <v>28</v>
      </c>
      <c r="B18" t="s">
        <v>52</v>
      </c>
      <c r="C18" t="s">
        <v>150</v>
      </c>
      <c r="D18" t="s">
        <v>119</v>
      </c>
      <c r="F18">
        <v>18.48</v>
      </c>
      <c r="G18">
        <v>18.489999999999998</v>
      </c>
      <c r="H18">
        <v>0.02</v>
      </c>
      <c r="I18" t="s">
        <v>30</v>
      </c>
      <c r="J18" t="s">
        <v>31</v>
      </c>
      <c r="K18" t="s">
        <v>31</v>
      </c>
      <c r="L18" t="s">
        <v>32</v>
      </c>
      <c r="M18" t="s">
        <v>31</v>
      </c>
      <c r="N18" t="s">
        <v>51</v>
      </c>
      <c r="O18" t="s">
        <v>33</v>
      </c>
      <c r="P18" t="s">
        <v>33</v>
      </c>
      <c r="Q18" t="s">
        <v>33</v>
      </c>
      <c r="R18" t="s">
        <v>33</v>
      </c>
      <c r="S18" t="s">
        <v>33</v>
      </c>
      <c r="T18" t="s">
        <v>33</v>
      </c>
      <c r="U18" t="s">
        <v>34</v>
      </c>
      <c r="V18" t="s">
        <v>35</v>
      </c>
      <c r="W18" t="s">
        <v>36</v>
      </c>
      <c r="X18">
        <v>4.42</v>
      </c>
      <c r="Y18">
        <v>6.7</v>
      </c>
      <c r="AB18">
        <v>20</v>
      </c>
    </row>
    <row r="19" spans="1:28" ht="16" hidden="1">
      <c r="A19" t="s">
        <v>28</v>
      </c>
      <c r="B19" t="s">
        <v>53</v>
      </c>
      <c r="C19" t="s">
        <v>150</v>
      </c>
      <c r="D19" t="s">
        <v>119</v>
      </c>
      <c r="F19">
        <v>18.47</v>
      </c>
      <c r="G19">
        <v>18.489999999999998</v>
      </c>
      <c r="H19">
        <v>0.02</v>
      </c>
      <c r="I19" t="s">
        <v>30</v>
      </c>
      <c r="J19" t="s">
        <v>31</v>
      </c>
      <c r="K19" t="s">
        <v>31</v>
      </c>
      <c r="L19" t="s">
        <v>32</v>
      </c>
      <c r="M19" t="s">
        <v>31</v>
      </c>
      <c r="N19" t="s">
        <v>51</v>
      </c>
      <c r="O19" t="s">
        <v>33</v>
      </c>
      <c r="P19" t="s">
        <v>33</v>
      </c>
      <c r="Q19" t="s">
        <v>33</v>
      </c>
      <c r="R19" t="s">
        <v>33</v>
      </c>
      <c r="S19" t="s">
        <v>33</v>
      </c>
      <c r="T19" t="s">
        <v>33</v>
      </c>
      <c r="U19" t="s">
        <v>34</v>
      </c>
      <c r="V19" t="s">
        <v>35</v>
      </c>
      <c r="W19" t="s">
        <v>36</v>
      </c>
      <c r="X19">
        <v>4.28</v>
      </c>
      <c r="Y19">
        <v>6.65</v>
      </c>
      <c r="AB19">
        <v>21</v>
      </c>
    </row>
    <row r="20" spans="1:28" ht="16" hidden="1">
      <c r="A20" t="s">
        <v>28</v>
      </c>
      <c r="B20" t="s">
        <v>54</v>
      </c>
      <c r="C20" t="s">
        <v>120</v>
      </c>
      <c r="D20" t="s">
        <v>117</v>
      </c>
      <c r="F20">
        <v>18.39</v>
      </c>
      <c r="G20">
        <v>18.39</v>
      </c>
      <c r="H20">
        <v>0</v>
      </c>
      <c r="I20" t="s">
        <v>30</v>
      </c>
      <c r="J20" t="s">
        <v>31</v>
      </c>
      <c r="K20" t="s">
        <v>31</v>
      </c>
      <c r="L20" t="s">
        <v>32</v>
      </c>
      <c r="M20" t="s">
        <v>31</v>
      </c>
      <c r="N20" t="s">
        <v>54</v>
      </c>
      <c r="O20" t="s">
        <v>33</v>
      </c>
      <c r="P20" t="s">
        <v>33</v>
      </c>
      <c r="Q20" t="s">
        <v>33</v>
      </c>
      <c r="R20" t="s">
        <v>33</v>
      </c>
      <c r="S20" t="s">
        <v>33</v>
      </c>
      <c r="T20" t="s">
        <v>33</v>
      </c>
      <c r="U20" t="s">
        <v>34</v>
      </c>
      <c r="V20" t="s">
        <v>35</v>
      </c>
      <c r="W20" t="s">
        <v>36</v>
      </c>
      <c r="X20">
        <v>4.2300000000000004</v>
      </c>
      <c r="Y20">
        <v>6.91</v>
      </c>
      <c r="AB20">
        <v>25</v>
      </c>
    </row>
    <row r="21" spans="1:28" ht="16" hidden="1">
      <c r="A21" t="s">
        <v>28</v>
      </c>
      <c r="B21" t="s">
        <v>55</v>
      </c>
      <c r="C21" t="s">
        <v>120</v>
      </c>
      <c r="D21" t="s">
        <v>117</v>
      </c>
      <c r="F21">
        <v>18.39</v>
      </c>
      <c r="G21">
        <v>18.39</v>
      </c>
      <c r="H21">
        <v>0</v>
      </c>
      <c r="I21" t="s">
        <v>30</v>
      </c>
      <c r="J21" t="s">
        <v>31</v>
      </c>
      <c r="K21" t="s">
        <v>31</v>
      </c>
      <c r="L21" t="s">
        <v>32</v>
      </c>
      <c r="M21" t="s">
        <v>31</v>
      </c>
      <c r="N21" t="s">
        <v>54</v>
      </c>
      <c r="O21" t="s">
        <v>33</v>
      </c>
      <c r="P21" t="s">
        <v>33</v>
      </c>
      <c r="Q21" t="s">
        <v>33</v>
      </c>
      <c r="R21" t="s">
        <v>33</v>
      </c>
      <c r="S21" t="s">
        <v>33</v>
      </c>
      <c r="T21" t="s">
        <v>33</v>
      </c>
      <c r="U21" t="s">
        <v>34</v>
      </c>
      <c r="V21" t="s">
        <v>35</v>
      </c>
      <c r="W21" t="s">
        <v>36</v>
      </c>
      <c r="X21">
        <v>4.3899999999999997</v>
      </c>
      <c r="Y21">
        <v>6.96</v>
      </c>
      <c r="AB21">
        <v>26</v>
      </c>
    </row>
    <row r="22" spans="1:28" ht="16" hidden="1">
      <c r="A22" t="s">
        <v>28</v>
      </c>
      <c r="B22" t="s">
        <v>56</v>
      </c>
      <c r="C22" t="s">
        <v>120</v>
      </c>
      <c r="D22" t="s">
        <v>117</v>
      </c>
      <c r="F22">
        <v>18.39</v>
      </c>
      <c r="G22">
        <v>18.39</v>
      </c>
      <c r="H22">
        <v>0</v>
      </c>
      <c r="I22" t="s">
        <v>30</v>
      </c>
      <c r="J22" t="s">
        <v>31</v>
      </c>
      <c r="K22" t="s">
        <v>31</v>
      </c>
      <c r="L22" t="s">
        <v>32</v>
      </c>
      <c r="M22" t="s">
        <v>31</v>
      </c>
      <c r="N22" t="s">
        <v>54</v>
      </c>
      <c r="O22" t="s">
        <v>33</v>
      </c>
      <c r="P22" t="s">
        <v>33</v>
      </c>
      <c r="Q22" t="s">
        <v>33</v>
      </c>
      <c r="R22" t="s">
        <v>33</v>
      </c>
      <c r="S22" t="s">
        <v>33</v>
      </c>
      <c r="T22" t="s">
        <v>33</v>
      </c>
      <c r="U22" t="s">
        <v>34</v>
      </c>
      <c r="V22" t="s">
        <v>35</v>
      </c>
      <c r="W22" t="s">
        <v>36</v>
      </c>
      <c r="X22">
        <v>4.04</v>
      </c>
      <c r="Y22">
        <v>6.8</v>
      </c>
      <c r="AB22">
        <v>27</v>
      </c>
    </row>
    <row r="23" spans="1:28" ht="16" hidden="1">
      <c r="A23" t="s">
        <v>28</v>
      </c>
      <c r="B23" t="s">
        <v>57</v>
      </c>
      <c r="C23" t="s">
        <v>120</v>
      </c>
      <c r="D23" t="s">
        <v>118</v>
      </c>
      <c r="F23">
        <v>17.34</v>
      </c>
      <c r="G23">
        <v>17.350000000000001</v>
      </c>
      <c r="H23">
        <v>0.02</v>
      </c>
      <c r="I23" t="s">
        <v>30</v>
      </c>
      <c r="J23" t="s">
        <v>31</v>
      </c>
      <c r="K23" t="s">
        <v>31</v>
      </c>
      <c r="L23" t="s">
        <v>32</v>
      </c>
      <c r="M23" t="s">
        <v>31</v>
      </c>
      <c r="N23" t="s">
        <v>57</v>
      </c>
      <c r="O23" t="s">
        <v>33</v>
      </c>
      <c r="P23" t="s">
        <v>33</v>
      </c>
      <c r="Q23" t="s">
        <v>33</v>
      </c>
      <c r="R23" t="s">
        <v>33</v>
      </c>
      <c r="S23" t="s">
        <v>33</v>
      </c>
      <c r="T23" t="s">
        <v>33</v>
      </c>
      <c r="U23" t="s">
        <v>34</v>
      </c>
      <c r="V23" t="s">
        <v>35</v>
      </c>
      <c r="W23" t="s">
        <v>36</v>
      </c>
      <c r="X23">
        <v>4.6100000000000003</v>
      </c>
      <c r="Y23">
        <v>6.95</v>
      </c>
      <c r="AB23">
        <v>28</v>
      </c>
    </row>
    <row r="24" spans="1:28" ht="16" hidden="1">
      <c r="A24" t="s">
        <v>28</v>
      </c>
      <c r="B24" t="s">
        <v>58</v>
      </c>
      <c r="C24" t="s">
        <v>120</v>
      </c>
      <c r="D24" t="s">
        <v>118</v>
      </c>
      <c r="F24">
        <v>17.350000000000001</v>
      </c>
      <c r="G24">
        <v>17.350000000000001</v>
      </c>
      <c r="H24">
        <v>0.02</v>
      </c>
      <c r="I24" t="s">
        <v>30</v>
      </c>
      <c r="J24" t="s">
        <v>31</v>
      </c>
      <c r="K24" t="s">
        <v>31</v>
      </c>
      <c r="L24" t="s">
        <v>32</v>
      </c>
      <c r="M24" t="s">
        <v>31</v>
      </c>
      <c r="N24" t="s">
        <v>57</v>
      </c>
      <c r="O24" t="s">
        <v>33</v>
      </c>
      <c r="P24" t="s">
        <v>33</v>
      </c>
      <c r="Q24" t="s">
        <v>33</v>
      </c>
      <c r="R24" t="s">
        <v>33</v>
      </c>
      <c r="S24" t="s">
        <v>33</v>
      </c>
      <c r="T24" t="s">
        <v>33</v>
      </c>
      <c r="U24" t="s">
        <v>34</v>
      </c>
      <c r="V24" t="s">
        <v>35</v>
      </c>
      <c r="W24" t="s">
        <v>36</v>
      </c>
      <c r="X24">
        <v>4.72</v>
      </c>
      <c r="Y24">
        <v>7.01</v>
      </c>
      <c r="AB24">
        <v>29</v>
      </c>
    </row>
    <row r="25" spans="1:28" ht="16" hidden="1">
      <c r="A25" t="s">
        <v>28</v>
      </c>
      <c r="B25" t="s">
        <v>59</v>
      </c>
      <c r="C25" t="s">
        <v>120</v>
      </c>
      <c r="D25" t="s">
        <v>118</v>
      </c>
      <c r="F25">
        <v>17.37</v>
      </c>
      <c r="G25">
        <v>17.350000000000001</v>
      </c>
      <c r="H25">
        <v>0.02</v>
      </c>
      <c r="I25" t="s">
        <v>30</v>
      </c>
      <c r="J25" t="s">
        <v>31</v>
      </c>
      <c r="K25" t="s">
        <v>31</v>
      </c>
      <c r="L25" t="s">
        <v>32</v>
      </c>
      <c r="M25" t="s">
        <v>31</v>
      </c>
      <c r="N25" t="s">
        <v>57</v>
      </c>
      <c r="O25" t="s">
        <v>33</v>
      </c>
      <c r="P25" t="s">
        <v>33</v>
      </c>
      <c r="Q25" t="s">
        <v>33</v>
      </c>
      <c r="R25" t="s">
        <v>33</v>
      </c>
      <c r="S25" t="s">
        <v>33</v>
      </c>
      <c r="T25" t="s">
        <v>33</v>
      </c>
      <c r="U25" t="s">
        <v>34</v>
      </c>
      <c r="V25" t="s">
        <v>35</v>
      </c>
      <c r="W25" t="s">
        <v>36</v>
      </c>
      <c r="X25">
        <v>4.18</v>
      </c>
      <c r="Y25">
        <v>6.77</v>
      </c>
      <c r="AB25">
        <v>30</v>
      </c>
    </row>
    <row r="26" spans="1:28" ht="16" hidden="1">
      <c r="A26" t="s">
        <v>28</v>
      </c>
      <c r="B26" t="s">
        <v>60</v>
      </c>
      <c r="C26" t="s">
        <v>120</v>
      </c>
      <c r="D26" t="s">
        <v>119</v>
      </c>
      <c r="F26">
        <v>18.399999999999999</v>
      </c>
      <c r="G26">
        <v>18.38</v>
      </c>
      <c r="H26">
        <v>0.02</v>
      </c>
      <c r="I26" t="s">
        <v>30</v>
      </c>
      <c r="J26" t="s">
        <v>31</v>
      </c>
      <c r="K26" t="s">
        <v>31</v>
      </c>
      <c r="L26" t="s">
        <v>32</v>
      </c>
      <c r="M26" t="s">
        <v>31</v>
      </c>
      <c r="N26" t="s">
        <v>60</v>
      </c>
      <c r="O26" t="s">
        <v>33</v>
      </c>
      <c r="P26" t="s">
        <v>33</v>
      </c>
      <c r="Q26" t="s">
        <v>33</v>
      </c>
      <c r="R26" t="s">
        <v>33</v>
      </c>
      <c r="S26" t="s">
        <v>33</v>
      </c>
      <c r="T26" t="s">
        <v>33</v>
      </c>
      <c r="U26" t="s">
        <v>34</v>
      </c>
      <c r="V26" t="s">
        <v>35</v>
      </c>
      <c r="W26" t="s">
        <v>36</v>
      </c>
      <c r="X26">
        <v>4.1900000000000004</v>
      </c>
      <c r="Y26">
        <v>6.6</v>
      </c>
      <c r="AB26">
        <v>31</v>
      </c>
    </row>
    <row r="27" spans="1:28" ht="16" hidden="1">
      <c r="A27" t="s">
        <v>28</v>
      </c>
      <c r="B27" t="s">
        <v>61</v>
      </c>
      <c r="C27" t="s">
        <v>120</v>
      </c>
      <c r="D27" t="s">
        <v>119</v>
      </c>
      <c r="F27">
        <v>18.37</v>
      </c>
      <c r="G27">
        <v>18.38</v>
      </c>
      <c r="H27">
        <v>0.02</v>
      </c>
      <c r="I27" t="s">
        <v>30</v>
      </c>
      <c r="J27" t="s">
        <v>31</v>
      </c>
      <c r="K27" t="s">
        <v>31</v>
      </c>
      <c r="L27" t="s">
        <v>32</v>
      </c>
      <c r="M27" t="s">
        <v>31</v>
      </c>
      <c r="N27" t="s">
        <v>60</v>
      </c>
      <c r="O27" t="s">
        <v>33</v>
      </c>
      <c r="P27" t="s">
        <v>33</v>
      </c>
      <c r="Q27" t="s">
        <v>33</v>
      </c>
      <c r="R27" t="s">
        <v>33</v>
      </c>
      <c r="S27" t="s">
        <v>33</v>
      </c>
      <c r="T27" t="s">
        <v>33</v>
      </c>
      <c r="U27" t="s">
        <v>34</v>
      </c>
      <c r="V27" t="s">
        <v>35</v>
      </c>
      <c r="W27" t="s">
        <v>36</v>
      </c>
      <c r="X27">
        <v>4.25</v>
      </c>
      <c r="Y27">
        <v>6.63</v>
      </c>
      <c r="AB27">
        <v>32</v>
      </c>
    </row>
    <row r="28" spans="1:28" ht="16" hidden="1">
      <c r="A28" t="s">
        <v>28</v>
      </c>
      <c r="B28" t="s">
        <v>62</v>
      </c>
      <c r="C28" t="s">
        <v>120</v>
      </c>
      <c r="D28" t="s">
        <v>119</v>
      </c>
      <c r="F28">
        <v>18.37</v>
      </c>
      <c r="G28">
        <v>18.38</v>
      </c>
      <c r="H28">
        <v>0.02</v>
      </c>
      <c r="I28" t="s">
        <v>30</v>
      </c>
      <c r="J28" t="s">
        <v>31</v>
      </c>
      <c r="K28" t="s">
        <v>31</v>
      </c>
      <c r="L28" t="s">
        <v>32</v>
      </c>
      <c r="M28" t="s">
        <v>31</v>
      </c>
      <c r="N28" t="s">
        <v>60</v>
      </c>
      <c r="O28" t="s">
        <v>33</v>
      </c>
      <c r="P28" t="s">
        <v>33</v>
      </c>
      <c r="Q28" t="s">
        <v>33</v>
      </c>
      <c r="R28" t="s">
        <v>33</v>
      </c>
      <c r="S28" t="s">
        <v>33</v>
      </c>
      <c r="T28" t="s">
        <v>33</v>
      </c>
      <c r="U28" t="s">
        <v>34</v>
      </c>
      <c r="V28" t="s">
        <v>35</v>
      </c>
      <c r="W28" t="s">
        <v>36</v>
      </c>
      <c r="X28">
        <v>4.16</v>
      </c>
      <c r="Y28">
        <v>6.59</v>
      </c>
      <c r="AB28">
        <v>33</v>
      </c>
    </row>
    <row r="29" spans="1:28" ht="16" hidden="1">
      <c r="A29" t="s">
        <v>28</v>
      </c>
      <c r="B29" t="s">
        <v>63</v>
      </c>
      <c r="C29" t="s">
        <v>121</v>
      </c>
      <c r="D29" t="s">
        <v>117</v>
      </c>
      <c r="F29">
        <v>17.77</v>
      </c>
      <c r="G29">
        <v>17.78</v>
      </c>
      <c r="H29">
        <v>0.01</v>
      </c>
      <c r="I29" t="s">
        <v>30</v>
      </c>
      <c r="J29" t="s">
        <v>31</v>
      </c>
      <c r="K29" t="s">
        <v>31</v>
      </c>
      <c r="L29" t="s">
        <v>32</v>
      </c>
      <c r="M29" t="s">
        <v>31</v>
      </c>
      <c r="N29" t="s">
        <v>63</v>
      </c>
      <c r="O29" t="s">
        <v>33</v>
      </c>
      <c r="P29" t="s">
        <v>33</v>
      </c>
      <c r="Q29" t="s">
        <v>33</v>
      </c>
      <c r="R29" t="s">
        <v>33</v>
      </c>
      <c r="S29" t="s">
        <v>33</v>
      </c>
      <c r="T29" t="s">
        <v>33</v>
      </c>
      <c r="U29" t="s">
        <v>34</v>
      </c>
      <c r="V29" t="s">
        <v>35</v>
      </c>
      <c r="W29" t="s">
        <v>36</v>
      </c>
      <c r="X29">
        <v>4.38</v>
      </c>
      <c r="Y29">
        <v>6.99</v>
      </c>
      <c r="AB29">
        <v>37</v>
      </c>
    </row>
    <row r="30" spans="1:28" ht="16" hidden="1">
      <c r="A30" t="s">
        <v>28</v>
      </c>
      <c r="B30" t="s">
        <v>64</v>
      </c>
      <c r="C30" t="s">
        <v>121</v>
      </c>
      <c r="D30" t="s">
        <v>117</v>
      </c>
      <c r="F30">
        <v>17.78</v>
      </c>
      <c r="G30">
        <v>17.78</v>
      </c>
      <c r="H30">
        <v>0.01</v>
      </c>
      <c r="I30" t="s">
        <v>30</v>
      </c>
      <c r="J30" t="s">
        <v>31</v>
      </c>
      <c r="K30" t="s">
        <v>31</v>
      </c>
      <c r="L30" t="s">
        <v>32</v>
      </c>
      <c r="M30" t="s">
        <v>31</v>
      </c>
      <c r="N30" t="s">
        <v>63</v>
      </c>
      <c r="O30" t="s">
        <v>33</v>
      </c>
      <c r="P30" t="s">
        <v>33</v>
      </c>
      <c r="Q30" t="s">
        <v>33</v>
      </c>
      <c r="R30" t="s">
        <v>33</v>
      </c>
      <c r="S30" t="s">
        <v>33</v>
      </c>
      <c r="T30" t="s">
        <v>33</v>
      </c>
      <c r="U30" t="s">
        <v>34</v>
      </c>
      <c r="V30" t="s">
        <v>35</v>
      </c>
      <c r="W30" t="s">
        <v>36</v>
      </c>
      <c r="X30">
        <v>4.5199999999999996</v>
      </c>
      <c r="Y30">
        <v>7.01</v>
      </c>
      <c r="AB30">
        <v>38</v>
      </c>
    </row>
    <row r="31" spans="1:28" ht="16" hidden="1">
      <c r="A31" t="s">
        <v>28</v>
      </c>
      <c r="B31" t="s">
        <v>65</v>
      </c>
      <c r="C31" t="s">
        <v>121</v>
      </c>
      <c r="D31" t="s">
        <v>117</v>
      </c>
      <c r="F31">
        <v>17.78</v>
      </c>
      <c r="G31">
        <v>17.78</v>
      </c>
      <c r="H31">
        <v>0.01</v>
      </c>
      <c r="I31" t="s">
        <v>30</v>
      </c>
      <c r="J31" t="s">
        <v>31</v>
      </c>
      <c r="K31" t="s">
        <v>31</v>
      </c>
      <c r="L31" t="s">
        <v>32</v>
      </c>
      <c r="M31" t="s">
        <v>31</v>
      </c>
      <c r="N31" t="s">
        <v>63</v>
      </c>
      <c r="O31" t="s">
        <v>33</v>
      </c>
      <c r="P31" t="s">
        <v>33</v>
      </c>
      <c r="Q31" t="s">
        <v>33</v>
      </c>
      <c r="R31" t="s">
        <v>33</v>
      </c>
      <c r="S31" t="s">
        <v>33</v>
      </c>
      <c r="T31" t="s">
        <v>33</v>
      </c>
      <c r="U31" t="s">
        <v>34</v>
      </c>
      <c r="V31" t="s">
        <v>35</v>
      </c>
      <c r="W31" t="s">
        <v>36</v>
      </c>
      <c r="X31">
        <v>4.28</v>
      </c>
      <c r="Y31">
        <v>6.96</v>
      </c>
      <c r="AB31">
        <v>39</v>
      </c>
    </row>
    <row r="32" spans="1:28" ht="16" hidden="1">
      <c r="A32" t="s">
        <v>28</v>
      </c>
      <c r="B32" t="s">
        <v>66</v>
      </c>
      <c r="C32" t="s">
        <v>121</v>
      </c>
      <c r="D32" t="s">
        <v>118</v>
      </c>
      <c r="F32">
        <v>16.72</v>
      </c>
      <c r="G32">
        <v>16.72</v>
      </c>
      <c r="H32">
        <v>0.01</v>
      </c>
      <c r="I32" t="s">
        <v>30</v>
      </c>
      <c r="J32" t="s">
        <v>31</v>
      </c>
      <c r="K32" t="s">
        <v>31</v>
      </c>
      <c r="L32" t="s">
        <v>32</v>
      </c>
      <c r="M32" t="s">
        <v>31</v>
      </c>
      <c r="N32" t="s">
        <v>66</v>
      </c>
      <c r="O32" t="s">
        <v>33</v>
      </c>
      <c r="P32" t="s">
        <v>33</v>
      </c>
      <c r="Q32" t="s">
        <v>33</v>
      </c>
      <c r="R32" t="s">
        <v>33</v>
      </c>
      <c r="S32" t="s">
        <v>33</v>
      </c>
      <c r="T32" t="s">
        <v>33</v>
      </c>
      <c r="U32" t="s">
        <v>34</v>
      </c>
      <c r="V32" t="s">
        <v>35</v>
      </c>
      <c r="W32" t="s">
        <v>36</v>
      </c>
      <c r="X32">
        <v>4.6399999999999997</v>
      </c>
      <c r="Y32">
        <v>6.97</v>
      </c>
      <c r="AB32">
        <v>40</v>
      </c>
    </row>
    <row r="33" spans="1:28" ht="16" hidden="1">
      <c r="A33" t="s">
        <v>28</v>
      </c>
      <c r="B33" t="s">
        <v>67</v>
      </c>
      <c r="C33" t="s">
        <v>121</v>
      </c>
      <c r="D33" t="s">
        <v>118</v>
      </c>
      <c r="F33">
        <v>16.72</v>
      </c>
      <c r="G33">
        <v>16.72</v>
      </c>
      <c r="H33">
        <v>0.01</v>
      </c>
      <c r="I33" t="s">
        <v>30</v>
      </c>
      <c r="J33" t="s">
        <v>31</v>
      </c>
      <c r="K33" t="s">
        <v>31</v>
      </c>
      <c r="L33" t="s">
        <v>32</v>
      </c>
      <c r="M33" t="s">
        <v>31</v>
      </c>
      <c r="N33" t="s">
        <v>66</v>
      </c>
      <c r="O33" t="s">
        <v>33</v>
      </c>
      <c r="P33" t="s">
        <v>33</v>
      </c>
      <c r="Q33" t="s">
        <v>33</v>
      </c>
      <c r="R33" t="s">
        <v>33</v>
      </c>
      <c r="S33" t="s">
        <v>33</v>
      </c>
      <c r="T33" t="s">
        <v>33</v>
      </c>
      <c r="U33" t="s">
        <v>34</v>
      </c>
      <c r="V33" t="s">
        <v>35</v>
      </c>
      <c r="W33" t="s">
        <v>36</v>
      </c>
      <c r="X33">
        <v>4.63</v>
      </c>
      <c r="Y33">
        <v>6.99</v>
      </c>
      <c r="AB33">
        <v>41</v>
      </c>
    </row>
    <row r="34" spans="1:28" ht="16" hidden="1">
      <c r="A34" t="s">
        <v>28</v>
      </c>
      <c r="B34" t="s">
        <v>68</v>
      </c>
      <c r="C34" t="s">
        <v>121</v>
      </c>
      <c r="D34" t="s">
        <v>118</v>
      </c>
      <c r="F34">
        <v>16.73</v>
      </c>
      <c r="G34">
        <v>16.72</v>
      </c>
      <c r="H34">
        <v>0.01</v>
      </c>
      <c r="I34" t="s">
        <v>30</v>
      </c>
      <c r="J34" t="s">
        <v>31</v>
      </c>
      <c r="K34" t="s">
        <v>31</v>
      </c>
      <c r="L34" t="s">
        <v>32</v>
      </c>
      <c r="M34" t="s">
        <v>31</v>
      </c>
      <c r="N34" t="s">
        <v>66</v>
      </c>
      <c r="O34" t="s">
        <v>33</v>
      </c>
      <c r="P34" t="s">
        <v>33</v>
      </c>
      <c r="Q34" t="s">
        <v>33</v>
      </c>
      <c r="R34" t="s">
        <v>33</v>
      </c>
      <c r="S34" t="s">
        <v>33</v>
      </c>
      <c r="T34" t="s">
        <v>33</v>
      </c>
      <c r="U34" t="s">
        <v>34</v>
      </c>
      <c r="V34" t="s">
        <v>35</v>
      </c>
      <c r="W34" t="s">
        <v>36</v>
      </c>
      <c r="X34">
        <v>4.43</v>
      </c>
      <c r="Y34">
        <v>6.93</v>
      </c>
      <c r="AB34">
        <v>42</v>
      </c>
    </row>
    <row r="35" spans="1:28" ht="16" hidden="1">
      <c r="A35" t="s">
        <v>28</v>
      </c>
      <c r="B35" t="s">
        <v>69</v>
      </c>
      <c r="C35" t="s">
        <v>121</v>
      </c>
      <c r="D35" t="s">
        <v>119</v>
      </c>
      <c r="F35">
        <v>17.79</v>
      </c>
      <c r="G35">
        <v>17.8</v>
      </c>
      <c r="H35">
        <v>0.01</v>
      </c>
      <c r="I35" t="s">
        <v>30</v>
      </c>
      <c r="J35" t="s">
        <v>31</v>
      </c>
      <c r="K35" t="s">
        <v>31</v>
      </c>
      <c r="L35" t="s">
        <v>32</v>
      </c>
      <c r="M35" t="s">
        <v>31</v>
      </c>
      <c r="N35" t="s">
        <v>69</v>
      </c>
      <c r="O35" t="s">
        <v>33</v>
      </c>
      <c r="P35" t="s">
        <v>33</v>
      </c>
      <c r="Q35" t="s">
        <v>33</v>
      </c>
      <c r="R35" t="s">
        <v>33</v>
      </c>
      <c r="S35" t="s">
        <v>33</v>
      </c>
      <c r="T35" t="s">
        <v>33</v>
      </c>
      <c r="U35" t="s">
        <v>34</v>
      </c>
      <c r="V35" t="s">
        <v>35</v>
      </c>
      <c r="W35" t="s">
        <v>36</v>
      </c>
      <c r="X35">
        <v>4.18</v>
      </c>
      <c r="Y35">
        <v>6.56</v>
      </c>
      <c r="AB35">
        <v>43</v>
      </c>
    </row>
    <row r="36" spans="1:28" ht="16" hidden="1">
      <c r="A36" t="s">
        <v>28</v>
      </c>
      <c r="B36" t="s">
        <v>70</v>
      </c>
      <c r="C36" t="s">
        <v>121</v>
      </c>
      <c r="D36" t="s">
        <v>119</v>
      </c>
      <c r="F36">
        <v>17.809999999999999</v>
      </c>
      <c r="G36">
        <v>17.8</v>
      </c>
      <c r="H36">
        <v>0.01</v>
      </c>
      <c r="I36" t="s">
        <v>30</v>
      </c>
      <c r="J36" t="s">
        <v>31</v>
      </c>
      <c r="K36" t="s">
        <v>31</v>
      </c>
      <c r="L36" t="s">
        <v>32</v>
      </c>
      <c r="M36" t="s">
        <v>31</v>
      </c>
      <c r="N36" t="s">
        <v>69</v>
      </c>
      <c r="O36" t="s">
        <v>33</v>
      </c>
      <c r="P36" t="s">
        <v>33</v>
      </c>
      <c r="Q36" t="s">
        <v>33</v>
      </c>
      <c r="R36" t="s">
        <v>33</v>
      </c>
      <c r="S36" t="s">
        <v>33</v>
      </c>
      <c r="T36" t="s">
        <v>33</v>
      </c>
      <c r="U36" t="s">
        <v>34</v>
      </c>
      <c r="V36" t="s">
        <v>35</v>
      </c>
      <c r="W36" t="s">
        <v>36</v>
      </c>
      <c r="X36">
        <v>3.97</v>
      </c>
      <c r="Y36">
        <v>6.47</v>
      </c>
      <c r="AB36">
        <v>44</v>
      </c>
    </row>
    <row r="37" spans="1:28" ht="16" hidden="1">
      <c r="A37" t="s">
        <v>28</v>
      </c>
      <c r="B37" t="s">
        <v>71</v>
      </c>
      <c r="C37" t="s">
        <v>121</v>
      </c>
      <c r="D37" t="s">
        <v>119</v>
      </c>
      <c r="F37">
        <v>17.79</v>
      </c>
      <c r="G37">
        <v>17.8</v>
      </c>
      <c r="H37">
        <v>0.01</v>
      </c>
      <c r="I37" t="s">
        <v>30</v>
      </c>
      <c r="J37" t="s">
        <v>31</v>
      </c>
      <c r="K37" t="s">
        <v>31</v>
      </c>
      <c r="L37" t="s">
        <v>32</v>
      </c>
      <c r="M37" t="s">
        <v>31</v>
      </c>
      <c r="N37" t="s">
        <v>69</v>
      </c>
      <c r="O37" t="s">
        <v>33</v>
      </c>
      <c r="P37" t="s">
        <v>33</v>
      </c>
      <c r="Q37" t="s">
        <v>33</v>
      </c>
      <c r="R37" t="s">
        <v>33</v>
      </c>
      <c r="S37" t="s">
        <v>33</v>
      </c>
      <c r="T37" t="s">
        <v>33</v>
      </c>
      <c r="U37" t="s">
        <v>34</v>
      </c>
      <c r="V37" t="s">
        <v>35</v>
      </c>
      <c r="W37" t="s">
        <v>36</v>
      </c>
      <c r="X37">
        <v>3.95</v>
      </c>
      <c r="Y37">
        <v>6.47</v>
      </c>
      <c r="AB37">
        <v>45</v>
      </c>
    </row>
    <row r="38" spans="1:28" ht="16" hidden="1">
      <c r="A38" t="s">
        <v>28</v>
      </c>
      <c r="B38" t="s">
        <v>72</v>
      </c>
      <c r="C38" t="s">
        <v>122</v>
      </c>
      <c r="D38" t="s">
        <v>117</v>
      </c>
      <c r="F38">
        <v>17.77</v>
      </c>
      <c r="G38">
        <v>17.77</v>
      </c>
      <c r="H38">
        <v>0.01</v>
      </c>
      <c r="I38" t="s">
        <v>30</v>
      </c>
      <c r="J38" t="s">
        <v>31</v>
      </c>
      <c r="K38" t="s">
        <v>31</v>
      </c>
      <c r="L38" t="s">
        <v>32</v>
      </c>
      <c r="M38" t="s">
        <v>31</v>
      </c>
      <c r="N38" t="s">
        <v>72</v>
      </c>
      <c r="O38" t="s">
        <v>33</v>
      </c>
      <c r="P38" t="s">
        <v>33</v>
      </c>
      <c r="Q38" t="s">
        <v>33</v>
      </c>
      <c r="R38" t="s">
        <v>33</v>
      </c>
      <c r="S38" t="s">
        <v>33</v>
      </c>
      <c r="T38" t="s">
        <v>33</v>
      </c>
      <c r="U38" t="s">
        <v>34</v>
      </c>
      <c r="V38" t="s">
        <v>35</v>
      </c>
      <c r="W38" t="s">
        <v>36</v>
      </c>
      <c r="X38">
        <v>4.26</v>
      </c>
      <c r="Y38">
        <v>6.96</v>
      </c>
      <c r="AB38">
        <v>49</v>
      </c>
    </row>
    <row r="39" spans="1:28" ht="16" hidden="1">
      <c r="A39" t="s">
        <v>28</v>
      </c>
      <c r="B39" t="s">
        <v>73</v>
      </c>
      <c r="C39" t="s">
        <v>122</v>
      </c>
      <c r="D39" t="s">
        <v>117</v>
      </c>
      <c r="F39">
        <v>17.77</v>
      </c>
      <c r="G39">
        <v>17.77</v>
      </c>
      <c r="H39">
        <v>0.01</v>
      </c>
      <c r="I39" t="s">
        <v>30</v>
      </c>
      <c r="J39" t="s">
        <v>31</v>
      </c>
      <c r="K39" t="s">
        <v>31</v>
      </c>
      <c r="L39" t="s">
        <v>32</v>
      </c>
      <c r="M39" t="s">
        <v>31</v>
      </c>
      <c r="N39" t="s">
        <v>72</v>
      </c>
      <c r="O39" t="s">
        <v>33</v>
      </c>
      <c r="P39" t="s">
        <v>33</v>
      </c>
      <c r="Q39" t="s">
        <v>33</v>
      </c>
      <c r="R39" t="s">
        <v>33</v>
      </c>
      <c r="S39" t="s">
        <v>33</v>
      </c>
      <c r="T39" t="s">
        <v>33</v>
      </c>
      <c r="U39" t="s">
        <v>34</v>
      </c>
      <c r="V39" t="s">
        <v>35</v>
      </c>
      <c r="W39" t="s">
        <v>36</v>
      </c>
      <c r="X39">
        <v>4.3099999999999996</v>
      </c>
      <c r="Y39">
        <v>6.92</v>
      </c>
      <c r="AB39">
        <v>50</v>
      </c>
    </row>
    <row r="40" spans="1:28" ht="16" hidden="1">
      <c r="A40" t="s">
        <v>28</v>
      </c>
      <c r="B40" t="s">
        <v>74</v>
      </c>
      <c r="C40" t="s">
        <v>122</v>
      </c>
      <c r="D40" t="s">
        <v>117</v>
      </c>
      <c r="F40">
        <v>17.78</v>
      </c>
      <c r="G40">
        <v>17.77</v>
      </c>
      <c r="H40">
        <v>0.01</v>
      </c>
      <c r="I40" t="s">
        <v>30</v>
      </c>
      <c r="J40" t="s">
        <v>31</v>
      </c>
      <c r="K40" t="s">
        <v>31</v>
      </c>
      <c r="L40" t="s">
        <v>32</v>
      </c>
      <c r="M40" t="s">
        <v>31</v>
      </c>
      <c r="N40" t="s">
        <v>72</v>
      </c>
      <c r="O40" t="s">
        <v>33</v>
      </c>
      <c r="P40" t="s">
        <v>33</v>
      </c>
      <c r="Q40" t="s">
        <v>33</v>
      </c>
      <c r="R40" t="s">
        <v>33</v>
      </c>
      <c r="S40" t="s">
        <v>33</v>
      </c>
      <c r="T40" t="s">
        <v>33</v>
      </c>
      <c r="U40" t="s">
        <v>34</v>
      </c>
      <c r="V40" t="s">
        <v>35</v>
      </c>
      <c r="W40" t="s">
        <v>36</v>
      </c>
      <c r="X40">
        <v>4.17</v>
      </c>
      <c r="Y40">
        <v>6.87</v>
      </c>
      <c r="AB40">
        <v>51</v>
      </c>
    </row>
    <row r="41" spans="1:28" ht="16" hidden="1">
      <c r="A41" t="s">
        <v>28</v>
      </c>
      <c r="B41" t="s">
        <v>75</v>
      </c>
      <c r="C41" t="s">
        <v>122</v>
      </c>
      <c r="D41" t="s">
        <v>118</v>
      </c>
      <c r="F41">
        <v>16.829999999999998</v>
      </c>
      <c r="G41">
        <v>16.84</v>
      </c>
      <c r="H41">
        <v>0.02</v>
      </c>
      <c r="I41" t="s">
        <v>30</v>
      </c>
      <c r="J41" t="s">
        <v>31</v>
      </c>
      <c r="K41" t="s">
        <v>31</v>
      </c>
      <c r="L41" t="s">
        <v>32</v>
      </c>
      <c r="M41" t="s">
        <v>31</v>
      </c>
      <c r="N41" t="s">
        <v>75</v>
      </c>
      <c r="O41" t="s">
        <v>33</v>
      </c>
      <c r="P41" t="s">
        <v>33</v>
      </c>
      <c r="Q41" t="s">
        <v>33</v>
      </c>
      <c r="R41" t="s">
        <v>33</v>
      </c>
      <c r="S41" t="s">
        <v>33</v>
      </c>
      <c r="T41" t="s">
        <v>33</v>
      </c>
      <c r="U41" t="s">
        <v>34</v>
      </c>
      <c r="V41" t="s">
        <v>35</v>
      </c>
      <c r="W41" t="s">
        <v>36</v>
      </c>
      <c r="X41">
        <v>4.4400000000000004</v>
      </c>
      <c r="Y41">
        <v>6.84</v>
      </c>
      <c r="AB41">
        <v>52</v>
      </c>
    </row>
    <row r="42" spans="1:28" ht="16" hidden="1">
      <c r="A42" t="s">
        <v>28</v>
      </c>
      <c r="B42" t="s">
        <v>76</v>
      </c>
      <c r="C42" t="s">
        <v>122</v>
      </c>
      <c r="D42" t="s">
        <v>118</v>
      </c>
      <c r="F42">
        <v>16.86</v>
      </c>
      <c r="G42">
        <v>16.84</v>
      </c>
      <c r="H42">
        <v>0.02</v>
      </c>
      <c r="I42" t="s">
        <v>30</v>
      </c>
      <c r="J42" t="s">
        <v>31</v>
      </c>
      <c r="K42" t="s">
        <v>31</v>
      </c>
      <c r="L42" t="s">
        <v>32</v>
      </c>
      <c r="M42" t="s">
        <v>31</v>
      </c>
      <c r="N42" t="s">
        <v>75</v>
      </c>
      <c r="O42" t="s">
        <v>33</v>
      </c>
      <c r="P42" t="s">
        <v>33</v>
      </c>
      <c r="Q42" t="s">
        <v>33</v>
      </c>
      <c r="R42" t="s">
        <v>33</v>
      </c>
      <c r="S42" t="s">
        <v>33</v>
      </c>
      <c r="T42" t="s">
        <v>33</v>
      </c>
      <c r="U42" t="s">
        <v>34</v>
      </c>
      <c r="V42" t="s">
        <v>35</v>
      </c>
      <c r="W42" t="s">
        <v>36</v>
      </c>
      <c r="X42">
        <v>4.37</v>
      </c>
      <c r="Y42">
        <v>6.82</v>
      </c>
      <c r="AB42">
        <v>53</v>
      </c>
    </row>
    <row r="43" spans="1:28" ht="16" hidden="1">
      <c r="A43" t="s">
        <v>28</v>
      </c>
      <c r="B43" t="s">
        <v>77</v>
      </c>
      <c r="C43" t="s">
        <v>122</v>
      </c>
      <c r="D43" t="s">
        <v>118</v>
      </c>
      <c r="F43">
        <v>16.84</v>
      </c>
      <c r="G43">
        <v>16.84</v>
      </c>
      <c r="H43">
        <v>0.02</v>
      </c>
      <c r="I43" t="s">
        <v>30</v>
      </c>
      <c r="J43" t="s">
        <v>31</v>
      </c>
      <c r="K43" t="s">
        <v>31</v>
      </c>
      <c r="L43" t="s">
        <v>32</v>
      </c>
      <c r="M43" t="s">
        <v>31</v>
      </c>
      <c r="N43" t="s">
        <v>75</v>
      </c>
      <c r="O43" t="s">
        <v>33</v>
      </c>
      <c r="P43" t="s">
        <v>33</v>
      </c>
      <c r="Q43" t="s">
        <v>33</v>
      </c>
      <c r="R43" t="s">
        <v>33</v>
      </c>
      <c r="S43" t="s">
        <v>33</v>
      </c>
      <c r="T43" t="s">
        <v>33</v>
      </c>
      <c r="U43" t="s">
        <v>34</v>
      </c>
      <c r="V43" t="s">
        <v>35</v>
      </c>
      <c r="W43" t="s">
        <v>36</v>
      </c>
      <c r="X43">
        <v>4.32</v>
      </c>
      <c r="Y43">
        <v>6.82</v>
      </c>
      <c r="AB43">
        <v>54</v>
      </c>
    </row>
    <row r="44" spans="1:28" ht="16" hidden="1">
      <c r="A44" t="s">
        <v>28</v>
      </c>
      <c r="B44" t="s">
        <v>78</v>
      </c>
      <c r="C44" t="s">
        <v>122</v>
      </c>
      <c r="D44" t="s">
        <v>119</v>
      </c>
      <c r="F44">
        <v>17.95</v>
      </c>
      <c r="G44">
        <v>17.96</v>
      </c>
      <c r="H44">
        <v>0.01</v>
      </c>
      <c r="I44" t="s">
        <v>30</v>
      </c>
      <c r="J44" t="s">
        <v>31</v>
      </c>
      <c r="K44" t="s">
        <v>31</v>
      </c>
      <c r="L44" t="s">
        <v>32</v>
      </c>
      <c r="M44" t="s">
        <v>31</v>
      </c>
      <c r="N44" t="s">
        <v>78</v>
      </c>
      <c r="O44" t="s">
        <v>33</v>
      </c>
      <c r="P44" t="s">
        <v>33</v>
      </c>
      <c r="Q44" t="s">
        <v>33</v>
      </c>
      <c r="R44" t="s">
        <v>33</v>
      </c>
      <c r="S44" t="s">
        <v>33</v>
      </c>
      <c r="T44" t="s">
        <v>33</v>
      </c>
      <c r="U44" t="s">
        <v>34</v>
      </c>
      <c r="V44" t="s">
        <v>35</v>
      </c>
      <c r="W44" t="s">
        <v>36</v>
      </c>
      <c r="X44">
        <v>4.0999999999999996</v>
      </c>
      <c r="Y44">
        <v>6.51</v>
      </c>
      <c r="AB44">
        <v>55</v>
      </c>
    </row>
    <row r="45" spans="1:28" ht="16" hidden="1">
      <c r="A45" t="s">
        <v>28</v>
      </c>
      <c r="B45" t="s">
        <v>79</v>
      </c>
      <c r="C45" t="s">
        <v>122</v>
      </c>
      <c r="D45" t="s">
        <v>119</v>
      </c>
      <c r="F45">
        <v>17.97</v>
      </c>
      <c r="G45">
        <v>17.96</v>
      </c>
      <c r="H45">
        <v>0.01</v>
      </c>
      <c r="I45" t="s">
        <v>30</v>
      </c>
      <c r="J45" t="s">
        <v>31</v>
      </c>
      <c r="K45" t="s">
        <v>31</v>
      </c>
      <c r="L45" t="s">
        <v>32</v>
      </c>
      <c r="M45" t="s">
        <v>31</v>
      </c>
      <c r="N45" t="s">
        <v>78</v>
      </c>
      <c r="O45" t="s">
        <v>33</v>
      </c>
      <c r="P45" t="s">
        <v>33</v>
      </c>
      <c r="Q45" t="s">
        <v>33</v>
      </c>
      <c r="R45" t="s">
        <v>33</v>
      </c>
      <c r="S45" t="s">
        <v>33</v>
      </c>
      <c r="T45" t="s">
        <v>33</v>
      </c>
      <c r="U45" t="s">
        <v>34</v>
      </c>
      <c r="V45" t="s">
        <v>35</v>
      </c>
      <c r="W45" t="s">
        <v>36</v>
      </c>
      <c r="X45">
        <v>4.0599999999999996</v>
      </c>
      <c r="Y45">
        <v>6.5</v>
      </c>
      <c r="AB45">
        <v>56</v>
      </c>
    </row>
    <row r="46" spans="1:28" ht="16" hidden="1">
      <c r="A46" t="s">
        <v>28</v>
      </c>
      <c r="B46" t="s">
        <v>80</v>
      </c>
      <c r="C46" t="s">
        <v>122</v>
      </c>
      <c r="D46" t="s">
        <v>119</v>
      </c>
      <c r="F46">
        <v>17.96</v>
      </c>
      <c r="G46">
        <v>17.96</v>
      </c>
      <c r="H46">
        <v>0.01</v>
      </c>
      <c r="I46" t="s">
        <v>30</v>
      </c>
      <c r="J46" t="s">
        <v>31</v>
      </c>
      <c r="K46" t="s">
        <v>31</v>
      </c>
      <c r="L46" t="s">
        <v>32</v>
      </c>
      <c r="M46" t="s">
        <v>31</v>
      </c>
      <c r="N46" t="s">
        <v>78</v>
      </c>
      <c r="O46" t="s">
        <v>33</v>
      </c>
      <c r="P46" t="s">
        <v>33</v>
      </c>
      <c r="Q46" t="s">
        <v>33</v>
      </c>
      <c r="R46" t="s">
        <v>33</v>
      </c>
      <c r="S46" t="s">
        <v>33</v>
      </c>
      <c r="T46" t="s">
        <v>33</v>
      </c>
      <c r="U46" t="s">
        <v>34</v>
      </c>
      <c r="V46" t="s">
        <v>35</v>
      </c>
      <c r="W46" t="s">
        <v>36</v>
      </c>
      <c r="X46">
        <v>3.98</v>
      </c>
      <c r="Y46">
        <v>6.51</v>
      </c>
      <c r="AB46">
        <v>57</v>
      </c>
    </row>
    <row r="47" spans="1:28">
      <c r="A47" t="s">
        <v>28</v>
      </c>
      <c r="B47" t="s">
        <v>81</v>
      </c>
      <c r="C47" t="s">
        <v>123</v>
      </c>
      <c r="D47" t="s">
        <v>117</v>
      </c>
      <c r="F47">
        <v>18.07</v>
      </c>
      <c r="G47">
        <v>18.04</v>
      </c>
      <c r="H47">
        <v>0.03</v>
      </c>
      <c r="I47" t="s">
        <v>30</v>
      </c>
      <c r="J47" t="s">
        <v>31</v>
      </c>
      <c r="K47" t="s">
        <v>31</v>
      </c>
      <c r="L47" t="s">
        <v>32</v>
      </c>
      <c r="M47" t="s">
        <v>31</v>
      </c>
      <c r="N47" t="s">
        <v>81</v>
      </c>
      <c r="O47" t="s">
        <v>33</v>
      </c>
      <c r="P47" t="s">
        <v>33</v>
      </c>
      <c r="Q47" t="s">
        <v>33</v>
      </c>
      <c r="R47" t="s">
        <v>33</v>
      </c>
      <c r="S47" t="s">
        <v>33</v>
      </c>
      <c r="T47" t="s">
        <v>33</v>
      </c>
      <c r="U47" t="s">
        <v>34</v>
      </c>
      <c r="V47" t="s">
        <v>35</v>
      </c>
      <c r="W47" t="s">
        <v>36</v>
      </c>
      <c r="X47">
        <v>4.29</v>
      </c>
      <c r="Y47">
        <v>6.91</v>
      </c>
      <c r="AB47">
        <v>61</v>
      </c>
    </row>
    <row r="48" spans="1:28">
      <c r="A48" t="s">
        <v>28</v>
      </c>
      <c r="B48" t="s">
        <v>82</v>
      </c>
      <c r="C48" t="s">
        <v>123</v>
      </c>
      <c r="D48" t="s">
        <v>117</v>
      </c>
      <c r="F48">
        <v>18.03</v>
      </c>
      <c r="G48">
        <v>18.04</v>
      </c>
      <c r="H48">
        <v>0.03</v>
      </c>
      <c r="I48" t="s">
        <v>30</v>
      </c>
      <c r="J48" t="s">
        <v>31</v>
      </c>
      <c r="K48" t="s">
        <v>31</v>
      </c>
      <c r="L48" t="s">
        <v>32</v>
      </c>
      <c r="M48" t="s">
        <v>31</v>
      </c>
      <c r="N48" t="s">
        <v>81</v>
      </c>
      <c r="O48" t="s">
        <v>33</v>
      </c>
      <c r="P48" t="s">
        <v>33</v>
      </c>
      <c r="Q48" t="s">
        <v>33</v>
      </c>
      <c r="R48" t="s">
        <v>33</v>
      </c>
      <c r="S48" t="s">
        <v>33</v>
      </c>
      <c r="T48" t="s">
        <v>33</v>
      </c>
      <c r="U48" t="s">
        <v>34</v>
      </c>
      <c r="V48" t="s">
        <v>35</v>
      </c>
      <c r="W48" t="s">
        <v>36</v>
      </c>
      <c r="X48">
        <v>4.42</v>
      </c>
      <c r="Y48">
        <v>6.93</v>
      </c>
      <c r="AB48">
        <v>62</v>
      </c>
    </row>
    <row r="49" spans="1:28">
      <c r="A49" t="s">
        <v>28</v>
      </c>
      <c r="B49" t="s">
        <v>83</v>
      </c>
      <c r="C49" t="s">
        <v>123</v>
      </c>
      <c r="D49" t="s">
        <v>117</v>
      </c>
      <c r="F49">
        <v>18.010000000000002</v>
      </c>
      <c r="G49">
        <v>18.04</v>
      </c>
      <c r="H49">
        <v>0.03</v>
      </c>
      <c r="I49" t="s">
        <v>30</v>
      </c>
      <c r="J49" t="s">
        <v>31</v>
      </c>
      <c r="K49" t="s">
        <v>31</v>
      </c>
      <c r="L49" t="s">
        <v>32</v>
      </c>
      <c r="M49" t="s">
        <v>31</v>
      </c>
      <c r="N49" t="s">
        <v>81</v>
      </c>
      <c r="O49" t="s">
        <v>33</v>
      </c>
      <c r="P49" t="s">
        <v>33</v>
      </c>
      <c r="Q49" t="s">
        <v>33</v>
      </c>
      <c r="R49" t="s">
        <v>33</v>
      </c>
      <c r="S49" t="s">
        <v>33</v>
      </c>
      <c r="T49" t="s">
        <v>33</v>
      </c>
      <c r="U49" t="s">
        <v>34</v>
      </c>
      <c r="V49" t="s">
        <v>35</v>
      </c>
      <c r="W49" t="s">
        <v>36</v>
      </c>
      <c r="X49">
        <v>4.18</v>
      </c>
      <c r="Y49">
        <v>6.82</v>
      </c>
      <c r="AB49">
        <v>63</v>
      </c>
    </row>
    <row r="50" spans="1:28">
      <c r="A50" t="s">
        <v>28</v>
      </c>
      <c r="B50" t="s">
        <v>84</v>
      </c>
      <c r="C50" t="s">
        <v>123</v>
      </c>
      <c r="D50" t="s">
        <v>118</v>
      </c>
      <c r="F50">
        <v>17.93</v>
      </c>
      <c r="G50">
        <v>17.93</v>
      </c>
      <c r="H50">
        <v>0.02</v>
      </c>
      <c r="I50" t="s">
        <v>30</v>
      </c>
      <c r="J50" t="s">
        <v>31</v>
      </c>
      <c r="K50" t="s">
        <v>31</v>
      </c>
      <c r="L50" t="s">
        <v>32</v>
      </c>
      <c r="M50" t="s">
        <v>31</v>
      </c>
      <c r="N50" t="s">
        <v>84</v>
      </c>
      <c r="O50" t="s">
        <v>33</v>
      </c>
      <c r="P50" t="s">
        <v>33</v>
      </c>
      <c r="Q50" t="s">
        <v>33</v>
      </c>
      <c r="R50" t="s">
        <v>33</v>
      </c>
      <c r="S50" t="s">
        <v>33</v>
      </c>
      <c r="T50" t="s">
        <v>33</v>
      </c>
      <c r="U50" t="s">
        <v>34</v>
      </c>
      <c r="V50" t="s">
        <v>35</v>
      </c>
      <c r="W50" t="s">
        <v>36</v>
      </c>
      <c r="X50">
        <v>4.47</v>
      </c>
      <c r="Y50">
        <v>6.82</v>
      </c>
      <c r="AB50">
        <v>64</v>
      </c>
    </row>
    <row r="51" spans="1:28">
      <c r="A51" t="s">
        <v>28</v>
      </c>
      <c r="B51" t="s">
        <v>85</v>
      </c>
      <c r="C51" t="s">
        <v>123</v>
      </c>
      <c r="D51" t="s">
        <v>118</v>
      </c>
      <c r="F51">
        <v>17.95</v>
      </c>
      <c r="G51">
        <v>17.93</v>
      </c>
      <c r="H51">
        <v>0.02</v>
      </c>
      <c r="I51" t="s">
        <v>30</v>
      </c>
      <c r="J51" t="s">
        <v>31</v>
      </c>
      <c r="K51" t="s">
        <v>31</v>
      </c>
      <c r="L51" t="s">
        <v>32</v>
      </c>
      <c r="M51" t="s">
        <v>31</v>
      </c>
      <c r="N51" t="s">
        <v>84</v>
      </c>
      <c r="O51" t="s">
        <v>33</v>
      </c>
      <c r="P51" t="s">
        <v>33</v>
      </c>
      <c r="Q51" t="s">
        <v>33</v>
      </c>
      <c r="R51" t="s">
        <v>33</v>
      </c>
      <c r="S51" t="s">
        <v>33</v>
      </c>
      <c r="T51" t="s">
        <v>33</v>
      </c>
      <c r="U51" t="s">
        <v>34</v>
      </c>
      <c r="V51" t="s">
        <v>35</v>
      </c>
      <c r="W51" t="s">
        <v>36</v>
      </c>
      <c r="X51">
        <v>4.3899999999999997</v>
      </c>
      <c r="Y51">
        <v>6.79</v>
      </c>
      <c r="AB51">
        <v>65</v>
      </c>
    </row>
    <row r="52" spans="1:28">
      <c r="A52" t="s">
        <v>28</v>
      </c>
      <c r="B52" t="s">
        <v>86</v>
      </c>
      <c r="C52" t="s">
        <v>123</v>
      </c>
      <c r="D52" t="s">
        <v>118</v>
      </c>
      <c r="F52">
        <v>17.920000000000002</v>
      </c>
      <c r="G52">
        <v>17.93</v>
      </c>
      <c r="H52">
        <v>0.02</v>
      </c>
      <c r="I52" t="s">
        <v>30</v>
      </c>
      <c r="J52" t="s">
        <v>31</v>
      </c>
      <c r="K52" t="s">
        <v>31</v>
      </c>
      <c r="L52" t="s">
        <v>32</v>
      </c>
      <c r="M52" t="s">
        <v>31</v>
      </c>
      <c r="N52" t="s">
        <v>84</v>
      </c>
      <c r="O52" t="s">
        <v>33</v>
      </c>
      <c r="P52" t="s">
        <v>33</v>
      </c>
      <c r="Q52" t="s">
        <v>33</v>
      </c>
      <c r="R52" t="s">
        <v>33</v>
      </c>
      <c r="S52" t="s">
        <v>33</v>
      </c>
      <c r="T52" t="s">
        <v>33</v>
      </c>
      <c r="U52" t="s">
        <v>34</v>
      </c>
      <c r="V52" t="s">
        <v>35</v>
      </c>
      <c r="W52" t="s">
        <v>36</v>
      </c>
      <c r="X52">
        <v>4.28</v>
      </c>
      <c r="Y52">
        <v>6.76</v>
      </c>
      <c r="AB52">
        <v>66</v>
      </c>
    </row>
    <row r="53" spans="1:28">
      <c r="A53" t="s">
        <v>28</v>
      </c>
      <c r="B53" t="s">
        <v>87</v>
      </c>
      <c r="C53" t="s">
        <v>123</v>
      </c>
      <c r="D53" t="s">
        <v>119</v>
      </c>
      <c r="F53">
        <v>18.690000000000001</v>
      </c>
      <c r="G53">
        <v>18.66</v>
      </c>
      <c r="H53">
        <v>0.02</v>
      </c>
      <c r="I53" t="s">
        <v>30</v>
      </c>
      <c r="J53" t="s">
        <v>31</v>
      </c>
      <c r="K53" t="s">
        <v>31</v>
      </c>
      <c r="L53" t="s">
        <v>32</v>
      </c>
      <c r="M53" t="s">
        <v>31</v>
      </c>
      <c r="N53" t="s">
        <v>87</v>
      </c>
      <c r="O53" t="s">
        <v>33</v>
      </c>
      <c r="P53" t="s">
        <v>33</v>
      </c>
      <c r="Q53" t="s">
        <v>33</v>
      </c>
      <c r="R53" t="s">
        <v>33</v>
      </c>
      <c r="S53" t="s">
        <v>33</v>
      </c>
      <c r="T53" t="s">
        <v>33</v>
      </c>
      <c r="U53" t="s">
        <v>34</v>
      </c>
      <c r="V53" t="s">
        <v>35</v>
      </c>
      <c r="W53" t="s">
        <v>36</v>
      </c>
      <c r="X53">
        <v>3.97</v>
      </c>
      <c r="Y53">
        <v>6.47</v>
      </c>
      <c r="AB53">
        <v>67</v>
      </c>
    </row>
    <row r="54" spans="1:28">
      <c r="A54" t="s">
        <v>28</v>
      </c>
      <c r="B54" t="s">
        <v>88</v>
      </c>
      <c r="C54" t="s">
        <v>123</v>
      </c>
      <c r="D54" t="s">
        <v>119</v>
      </c>
      <c r="F54">
        <v>18.649999999999999</v>
      </c>
      <c r="G54">
        <v>18.66</v>
      </c>
      <c r="H54">
        <v>0.02</v>
      </c>
      <c r="I54" t="s">
        <v>30</v>
      </c>
      <c r="J54" t="s">
        <v>31</v>
      </c>
      <c r="K54" t="s">
        <v>31</v>
      </c>
      <c r="L54" t="s">
        <v>32</v>
      </c>
      <c r="M54" t="s">
        <v>31</v>
      </c>
      <c r="N54" t="s">
        <v>87</v>
      </c>
      <c r="O54" t="s">
        <v>33</v>
      </c>
      <c r="P54" t="s">
        <v>33</v>
      </c>
      <c r="Q54" t="s">
        <v>33</v>
      </c>
      <c r="R54" t="s">
        <v>33</v>
      </c>
      <c r="S54" t="s">
        <v>33</v>
      </c>
      <c r="T54" t="s">
        <v>33</v>
      </c>
      <c r="U54" t="s">
        <v>34</v>
      </c>
      <c r="V54" t="s">
        <v>35</v>
      </c>
      <c r="W54" t="s">
        <v>36</v>
      </c>
      <c r="X54">
        <v>4.2699999999999996</v>
      </c>
      <c r="Y54">
        <v>6.63</v>
      </c>
      <c r="AB54">
        <v>68</v>
      </c>
    </row>
    <row r="55" spans="1:28">
      <c r="A55" t="s">
        <v>28</v>
      </c>
      <c r="B55" t="s">
        <v>89</v>
      </c>
      <c r="C55" t="s">
        <v>123</v>
      </c>
      <c r="D55" t="s">
        <v>119</v>
      </c>
      <c r="F55">
        <v>18.649999999999999</v>
      </c>
      <c r="G55">
        <v>18.66</v>
      </c>
      <c r="H55">
        <v>0.02</v>
      </c>
      <c r="I55" t="s">
        <v>30</v>
      </c>
      <c r="J55" t="s">
        <v>31</v>
      </c>
      <c r="K55" t="s">
        <v>31</v>
      </c>
      <c r="L55" t="s">
        <v>32</v>
      </c>
      <c r="M55" t="s">
        <v>31</v>
      </c>
      <c r="N55" t="s">
        <v>87</v>
      </c>
      <c r="O55" t="s">
        <v>33</v>
      </c>
      <c r="P55" t="s">
        <v>33</v>
      </c>
      <c r="Q55" t="s">
        <v>33</v>
      </c>
      <c r="R55" t="s">
        <v>33</v>
      </c>
      <c r="S55" t="s">
        <v>33</v>
      </c>
      <c r="T55" t="s">
        <v>33</v>
      </c>
      <c r="U55" t="s">
        <v>34</v>
      </c>
      <c r="V55" t="s">
        <v>35</v>
      </c>
      <c r="W55" t="s">
        <v>36</v>
      </c>
      <c r="X55">
        <v>4.2</v>
      </c>
      <c r="Y55">
        <v>6.6</v>
      </c>
      <c r="AB55">
        <v>69</v>
      </c>
    </row>
    <row r="56" spans="1:28" ht="16" hidden="1">
      <c r="A56" t="s">
        <v>28</v>
      </c>
      <c r="B56" t="s">
        <v>90</v>
      </c>
      <c r="C56" t="s">
        <v>151</v>
      </c>
      <c r="D56" t="s">
        <v>119</v>
      </c>
      <c r="F56">
        <v>18.53</v>
      </c>
      <c r="G56">
        <v>18.46</v>
      </c>
      <c r="H56">
        <v>0.06</v>
      </c>
      <c r="I56" t="s">
        <v>30</v>
      </c>
      <c r="J56" t="s">
        <v>31</v>
      </c>
      <c r="K56" t="s">
        <v>31</v>
      </c>
      <c r="L56" t="s">
        <v>32</v>
      </c>
      <c r="M56" t="s">
        <v>31</v>
      </c>
      <c r="N56" t="s">
        <v>90</v>
      </c>
      <c r="O56" t="s">
        <v>33</v>
      </c>
      <c r="P56" t="s">
        <v>33</v>
      </c>
      <c r="Q56" t="s">
        <v>33</v>
      </c>
      <c r="R56" t="s">
        <v>33</v>
      </c>
      <c r="S56" t="s">
        <v>33</v>
      </c>
      <c r="T56" t="s">
        <v>33</v>
      </c>
      <c r="U56" t="s">
        <v>34</v>
      </c>
      <c r="V56" t="s">
        <v>35</v>
      </c>
      <c r="W56" t="s">
        <v>36</v>
      </c>
      <c r="X56">
        <v>4.1100000000000003</v>
      </c>
      <c r="Y56">
        <v>6.54</v>
      </c>
      <c r="AB56">
        <v>70</v>
      </c>
    </row>
    <row r="57" spans="1:28" ht="16" hidden="1">
      <c r="A57" t="s">
        <v>28</v>
      </c>
      <c r="B57" t="s">
        <v>91</v>
      </c>
      <c r="C57" t="s">
        <v>151</v>
      </c>
      <c r="D57" t="s">
        <v>119</v>
      </c>
      <c r="F57">
        <v>18.420000000000002</v>
      </c>
      <c r="G57">
        <v>18.46</v>
      </c>
      <c r="H57">
        <v>0.06</v>
      </c>
      <c r="I57" t="s">
        <v>30</v>
      </c>
      <c r="J57" t="s">
        <v>31</v>
      </c>
      <c r="K57" t="s">
        <v>31</v>
      </c>
      <c r="L57" t="s">
        <v>32</v>
      </c>
      <c r="M57" t="s">
        <v>31</v>
      </c>
      <c r="N57" t="s">
        <v>90</v>
      </c>
      <c r="O57" t="s">
        <v>33</v>
      </c>
      <c r="P57" t="s">
        <v>33</v>
      </c>
      <c r="Q57" t="s">
        <v>33</v>
      </c>
      <c r="R57" t="s">
        <v>33</v>
      </c>
      <c r="S57" t="s">
        <v>33</v>
      </c>
      <c r="T57" t="s">
        <v>33</v>
      </c>
      <c r="U57" t="s">
        <v>34</v>
      </c>
      <c r="V57" t="s">
        <v>35</v>
      </c>
      <c r="W57" t="s">
        <v>36</v>
      </c>
      <c r="X57">
        <v>4.34</v>
      </c>
      <c r="Y57">
        <v>6.69</v>
      </c>
      <c r="AB57">
        <v>71</v>
      </c>
    </row>
    <row r="58" spans="1:28" ht="16" hidden="1">
      <c r="A58" t="s">
        <v>28</v>
      </c>
      <c r="B58" t="s">
        <v>92</v>
      </c>
      <c r="C58" t="s">
        <v>151</v>
      </c>
      <c r="D58" t="s">
        <v>119</v>
      </c>
      <c r="F58">
        <v>18.43</v>
      </c>
      <c r="G58">
        <v>18.46</v>
      </c>
      <c r="H58">
        <v>0.06</v>
      </c>
      <c r="I58" t="s">
        <v>30</v>
      </c>
      <c r="J58" t="s">
        <v>31</v>
      </c>
      <c r="K58" t="s">
        <v>31</v>
      </c>
      <c r="L58" t="s">
        <v>32</v>
      </c>
      <c r="M58" t="s">
        <v>31</v>
      </c>
      <c r="N58" t="s">
        <v>90</v>
      </c>
      <c r="O58" t="s">
        <v>33</v>
      </c>
      <c r="P58" t="s">
        <v>33</v>
      </c>
      <c r="Q58" t="s">
        <v>33</v>
      </c>
      <c r="R58" t="s">
        <v>33</v>
      </c>
      <c r="S58" t="s">
        <v>33</v>
      </c>
      <c r="T58" t="s">
        <v>33</v>
      </c>
      <c r="U58" t="s">
        <v>34</v>
      </c>
      <c r="V58" t="s">
        <v>35</v>
      </c>
      <c r="W58" t="s">
        <v>36</v>
      </c>
      <c r="X58">
        <v>4.26</v>
      </c>
      <c r="Y58">
        <v>6.69</v>
      </c>
      <c r="AB58">
        <v>72</v>
      </c>
    </row>
    <row r="59" spans="1:28" ht="16" hidden="1">
      <c r="A59" t="s">
        <v>28</v>
      </c>
      <c r="B59" t="s">
        <v>93</v>
      </c>
      <c r="C59" t="s">
        <v>124</v>
      </c>
      <c r="D59" t="s">
        <v>117</v>
      </c>
      <c r="F59">
        <v>18.600000000000001</v>
      </c>
      <c r="G59">
        <v>18.59</v>
      </c>
      <c r="H59">
        <v>0.02</v>
      </c>
      <c r="I59" t="s">
        <v>30</v>
      </c>
      <c r="J59" t="s">
        <v>31</v>
      </c>
      <c r="K59" t="s">
        <v>31</v>
      </c>
      <c r="L59" t="s">
        <v>32</v>
      </c>
      <c r="M59" t="s">
        <v>31</v>
      </c>
      <c r="N59" t="s">
        <v>93</v>
      </c>
      <c r="O59" t="s">
        <v>33</v>
      </c>
      <c r="P59" t="s">
        <v>33</v>
      </c>
      <c r="Q59" t="s">
        <v>33</v>
      </c>
      <c r="R59" t="s">
        <v>33</v>
      </c>
      <c r="S59" t="s">
        <v>33</v>
      </c>
      <c r="T59" t="s">
        <v>33</v>
      </c>
      <c r="U59" t="s">
        <v>34</v>
      </c>
      <c r="V59" t="s">
        <v>35</v>
      </c>
      <c r="W59" t="s">
        <v>36</v>
      </c>
      <c r="X59">
        <v>4.24</v>
      </c>
      <c r="Y59">
        <v>6.95</v>
      </c>
      <c r="AB59">
        <v>73</v>
      </c>
    </row>
    <row r="60" spans="1:28" ht="16" hidden="1">
      <c r="A60" t="s">
        <v>28</v>
      </c>
      <c r="B60" t="s">
        <v>94</v>
      </c>
      <c r="C60" t="s">
        <v>124</v>
      </c>
      <c r="D60" t="s">
        <v>117</v>
      </c>
      <c r="F60">
        <v>18.600000000000001</v>
      </c>
      <c r="G60">
        <v>18.59</v>
      </c>
      <c r="H60">
        <v>0.02</v>
      </c>
      <c r="I60" t="s">
        <v>30</v>
      </c>
      <c r="J60" t="s">
        <v>31</v>
      </c>
      <c r="K60" t="s">
        <v>31</v>
      </c>
      <c r="L60" t="s">
        <v>32</v>
      </c>
      <c r="M60" t="s">
        <v>31</v>
      </c>
      <c r="N60" t="s">
        <v>93</v>
      </c>
      <c r="O60" t="s">
        <v>33</v>
      </c>
      <c r="P60" t="s">
        <v>33</v>
      </c>
      <c r="Q60" t="s">
        <v>33</v>
      </c>
      <c r="R60" t="s">
        <v>33</v>
      </c>
      <c r="S60" t="s">
        <v>33</v>
      </c>
      <c r="T60" t="s">
        <v>33</v>
      </c>
      <c r="U60" t="s">
        <v>34</v>
      </c>
      <c r="V60" t="s">
        <v>35</v>
      </c>
      <c r="W60" t="s">
        <v>36</v>
      </c>
      <c r="X60">
        <v>4.1900000000000004</v>
      </c>
      <c r="Y60">
        <v>6.9</v>
      </c>
      <c r="AB60">
        <v>74</v>
      </c>
    </row>
    <row r="61" spans="1:28" ht="16" hidden="1">
      <c r="A61" t="s">
        <v>28</v>
      </c>
      <c r="B61" t="s">
        <v>95</v>
      </c>
      <c r="C61" t="s">
        <v>124</v>
      </c>
      <c r="D61" t="s">
        <v>117</v>
      </c>
      <c r="F61">
        <v>18.57</v>
      </c>
      <c r="G61">
        <v>18.59</v>
      </c>
      <c r="H61">
        <v>0.02</v>
      </c>
      <c r="I61" t="s">
        <v>30</v>
      </c>
      <c r="J61" t="s">
        <v>31</v>
      </c>
      <c r="K61" t="s">
        <v>31</v>
      </c>
      <c r="L61" t="s">
        <v>32</v>
      </c>
      <c r="M61" t="s">
        <v>31</v>
      </c>
      <c r="N61" t="s">
        <v>93</v>
      </c>
      <c r="O61" t="s">
        <v>33</v>
      </c>
      <c r="P61" t="s">
        <v>33</v>
      </c>
      <c r="Q61" t="s">
        <v>33</v>
      </c>
      <c r="R61" t="s">
        <v>33</v>
      </c>
      <c r="S61" t="s">
        <v>33</v>
      </c>
      <c r="T61" t="s">
        <v>33</v>
      </c>
      <c r="U61" t="s">
        <v>34</v>
      </c>
      <c r="V61" t="s">
        <v>35</v>
      </c>
      <c r="W61" t="s">
        <v>36</v>
      </c>
      <c r="X61">
        <v>4.25</v>
      </c>
      <c r="Y61">
        <v>6.93</v>
      </c>
      <c r="AB61">
        <v>75</v>
      </c>
    </row>
    <row r="62" spans="1:28" ht="16" hidden="1">
      <c r="A62" t="s">
        <v>28</v>
      </c>
      <c r="B62" t="s">
        <v>96</v>
      </c>
      <c r="C62" t="s">
        <v>124</v>
      </c>
      <c r="D62" t="s">
        <v>118</v>
      </c>
      <c r="F62">
        <v>17.66</v>
      </c>
      <c r="G62">
        <v>17.68</v>
      </c>
      <c r="H62">
        <v>0.02</v>
      </c>
      <c r="I62" t="s">
        <v>30</v>
      </c>
      <c r="J62" t="s">
        <v>31</v>
      </c>
      <c r="K62" t="s">
        <v>31</v>
      </c>
      <c r="L62" t="s">
        <v>32</v>
      </c>
      <c r="M62" t="s">
        <v>31</v>
      </c>
      <c r="N62" t="s">
        <v>96</v>
      </c>
      <c r="O62" t="s">
        <v>33</v>
      </c>
      <c r="P62" t="s">
        <v>33</v>
      </c>
      <c r="Q62" t="s">
        <v>33</v>
      </c>
      <c r="R62" t="s">
        <v>33</v>
      </c>
      <c r="S62" t="s">
        <v>33</v>
      </c>
      <c r="T62" t="s">
        <v>33</v>
      </c>
      <c r="U62" t="s">
        <v>34</v>
      </c>
      <c r="V62" t="s">
        <v>35</v>
      </c>
      <c r="W62" t="s">
        <v>36</v>
      </c>
      <c r="X62">
        <v>4.5199999999999996</v>
      </c>
      <c r="Y62">
        <v>6.89</v>
      </c>
      <c r="AB62">
        <v>76</v>
      </c>
    </row>
    <row r="63" spans="1:28" ht="16" hidden="1">
      <c r="A63" t="s">
        <v>28</v>
      </c>
      <c r="B63" t="s">
        <v>97</v>
      </c>
      <c r="C63" t="s">
        <v>124</v>
      </c>
      <c r="D63" t="s">
        <v>118</v>
      </c>
      <c r="F63">
        <v>17.7</v>
      </c>
      <c r="G63">
        <v>17.68</v>
      </c>
      <c r="H63">
        <v>0.02</v>
      </c>
      <c r="I63" t="s">
        <v>30</v>
      </c>
      <c r="J63" t="s">
        <v>31</v>
      </c>
      <c r="K63" t="s">
        <v>31</v>
      </c>
      <c r="L63" t="s">
        <v>32</v>
      </c>
      <c r="M63" t="s">
        <v>31</v>
      </c>
      <c r="N63" t="s">
        <v>96</v>
      </c>
      <c r="O63" t="s">
        <v>33</v>
      </c>
      <c r="P63" t="s">
        <v>33</v>
      </c>
      <c r="Q63" t="s">
        <v>33</v>
      </c>
      <c r="R63" t="s">
        <v>33</v>
      </c>
      <c r="S63" t="s">
        <v>33</v>
      </c>
      <c r="T63" t="s">
        <v>33</v>
      </c>
      <c r="U63" t="s">
        <v>34</v>
      </c>
      <c r="V63" t="s">
        <v>35</v>
      </c>
      <c r="W63" t="s">
        <v>36</v>
      </c>
      <c r="X63">
        <v>4.47</v>
      </c>
      <c r="Y63">
        <v>6.87</v>
      </c>
      <c r="AB63">
        <v>77</v>
      </c>
    </row>
    <row r="64" spans="1:28" ht="16" hidden="1">
      <c r="A64" t="s">
        <v>28</v>
      </c>
      <c r="B64" t="s">
        <v>98</v>
      </c>
      <c r="C64" t="s">
        <v>124</v>
      </c>
      <c r="D64" t="s">
        <v>118</v>
      </c>
      <c r="F64">
        <v>17.670000000000002</v>
      </c>
      <c r="G64">
        <v>17.68</v>
      </c>
      <c r="H64">
        <v>0.02</v>
      </c>
      <c r="I64" t="s">
        <v>30</v>
      </c>
      <c r="J64" t="s">
        <v>31</v>
      </c>
      <c r="K64" t="s">
        <v>31</v>
      </c>
      <c r="L64" t="s">
        <v>32</v>
      </c>
      <c r="M64" t="s">
        <v>31</v>
      </c>
      <c r="N64" t="s">
        <v>96</v>
      </c>
      <c r="O64" t="s">
        <v>33</v>
      </c>
      <c r="P64" t="s">
        <v>33</v>
      </c>
      <c r="Q64" t="s">
        <v>33</v>
      </c>
      <c r="R64" t="s">
        <v>33</v>
      </c>
      <c r="S64" t="s">
        <v>33</v>
      </c>
      <c r="T64" t="s">
        <v>33</v>
      </c>
      <c r="U64" t="s">
        <v>34</v>
      </c>
      <c r="V64" t="s">
        <v>35</v>
      </c>
      <c r="W64" t="s">
        <v>36</v>
      </c>
      <c r="X64">
        <v>4.3499999999999996</v>
      </c>
      <c r="Y64">
        <v>6.83</v>
      </c>
      <c r="AB64">
        <v>78</v>
      </c>
    </row>
    <row r="65" spans="1:28" ht="16" hidden="1">
      <c r="A65" t="s">
        <v>28</v>
      </c>
      <c r="B65" t="s">
        <v>99</v>
      </c>
      <c r="C65" t="s">
        <v>124</v>
      </c>
      <c r="D65" t="s">
        <v>119</v>
      </c>
      <c r="F65">
        <v>18.66</v>
      </c>
      <c r="G65">
        <v>18.66</v>
      </c>
      <c r="H65">
        <v>0</v>
      </c>
      <c r="I65" t="s">
        <v>30</v>
      </c>
      <c r="J65" t="s">
        <v>31</v>
      </c>
      <c r="K65" t="s">
        <v>31</v>
      </c>
      <c r="L65" t="s">
        <v>32</v>
      </c>
      <c r="M65" t="s">
        <v>31</v>
      </c>
      <c r="N65" t="s">
        <v>99</v>
      </c>
      <c r="O65" t="s">
        <v>33</v>
      </c>
      <c r="P65" t="s">
        <v>33</v>
      </c>
      <c r="Q65" t="s">
        <v>33</v>
      </c>
      <c r="R65" t="s">
        <v>33</v>
      </c>
      <c r="S65" t="s">
        <v>33</v>
      </c>
      <c r="T65" t="s">
        <v>33</v>
      </c>
      <c r="U65" t="s">
        <v>34</v>
      </c>
      <c r="V65" t="s">
        <v>35</v>
      </c>
      <c r="W65" t="s">
        <v>36</v>
      </c>
      <c r="X65">
        <v>4.04</v>
      </c>
      <c r="Y65">
        <v>6.5</v>
      </c>
      <c r="AB65">
        <v>79</v>
      </c>
    </row>
    <row r="66" spans="1:28" ht="16" hidden="1">
      <c r="A66" t="s">
        <v>28</v>
      </c>
      <c r="B66" t="s">
        <v>100</v>
      </c>
      <c r="C66" t="s">
        <v>124</v>
      </c>
      <c r="D66" t="s">
        <v>119</v>
      </c>
      <c r="F66">
        <v>18.66</v>
      </c>
      <c r="G66">
        <v>18.66</v>
      </c>
      <c r="H66">
        <v>0</v>
      </c>
      <c r="I66" t="s">
        <v>30</v>
      </c>
      <c r="J66" t="s">
        <v>31</v>
      </c>
      <c r="K66" t="s">
        <v>31</v>
      </c>
      <c r="L66" t="s">
        <v>32</v>
      </c>
      <c r="M66" t="s">
        <v>31</v>
      </c>
      <c r="N66" t="s">
        <v>99</v>
      </c>
      <c r="O66" t="s">
        <v>33</v>
      </c>
      <c r="P66" t="s">
        <v>33</v>
      </c>
      <c r="Q66" t="s">
        <v>33</v>
      </c>
      <c r="R66" t="s">
        <v>33</v>
      </c>
      <c r="S66" t="s">
        <v>33</v>
      </c>
      <c r="T66" t="s">
        <v>33</v>
      </c>
      <c r="U66" t="s">
        <v>34</v>
      </c>
      <c r="V66" t="s">
        <v>35</v>
      </c>
      <c r="W66" t="s">
        <v>36</v>
      </c>
      <c r="X66">
        <v>4.17</v>
      </c>
      <c r="Y66">
        <v>6.57</v>
      </c>
      <c r="AB66">
        <v>80</v>
      </c>
    </row>
    <row r="67" spans="1:28" ht="16" hidden="1">
      <c r="A67" t="s">
        <v>28</v>
      </c>
      <c r="B67" t="s">
        <v>101</v>
      </c>
      <c r="C67" t="s">
        <v>124</v>
      </c>
      <c r="D67" t="s">
        <v>119</v>
      </c>
      <c r="F67">
        <v>18.66</v>
      </c>
      <c r="G67">
        <v>18.66</v>
      </c>
      <c r="H67">
        <v>0</v>
      </c>
      <c r="I67" t="s">
        <v>30</v>
      </c>
      <c r="J67" t="s">
        <v>31</v>
      </c>
      <c r="K67" t="s">
        <v>31</v>
      </c>
      <c r="L67" t="s">
        <v>32</v>
      </c>
      <c r="M67" t="s">
        <v>31</v>
      </c>
      <c r="N67" t="s">
        <v>99</v>
      </c>
      <c r="O67" t="s">
        <v>33</v>
      </c>
      <c r="P67" t="s">
        <v>33</v>
      </c>
      <c r="Q67" t="s">
        <v>33</v>
      </c>
      <c r="R67" t="s">
        <v>33</v>
      </c>
      <c r="S67" t="s">
        <v>33</v>
      </c>
      <c r="T67" t="s">
        <v>33</v>
      </c>
      <c r="U67" t="s">
        <v>34</v>
      </c>
      <c r="V67" t="s">
        <v>35</v>
      </c>
      <c r="W67" t="s">
        <v>36</v>
      </c>
      <c r="X67">
        <v>4.13</v>
      </c>
      <c r="Y67">
        <v>6.56</v>
      </c>
      <c r="AB67">
        <v>81</v>
      </c>
    </row>
    <row r="68" spans="1:28" ht="16" hidden="1">
      <c r="A68" t="s">
        <v>28</v>
      </c>
      <c r="B68" t="s">
        <v>102</v>
      </c>
      <c r="C68" t="s">
        <v>151</v>
      </c>
      <c r="D68" t="s">
        <v>118</v>
      </c>
      <c r="F68">
        <v>17.510000000000002</v>
      </c>
      <c r="G68">
        <v>17.489999999999998</v>
      </c>
      <c r="H68">
        <v>0.03</v>
      </c>
      <c r="I68" t="s">
        <v>30</v>
      </c>
      <c r="J68" t="s">
        <v>31</v>
      </c>
      <c r="K68" t="s">
        <v>31</v>
      </c>
      <c r="L68" t="s">
        <v>32</v>
      </c>
      <c r="M68" t="s">
        <v>31</v>
      </c>
      <c r="N68" t="s">
        <v>102</v>
      </c>
      <c r="O68" t="s">
        <v>33</v>
      </c>
      <c r="P68" t="s">
        <v>33</v>
      </c>
      <c r="Q68" t="s">
        <v>33</v>
      </c>
      <c r="R68" t="s">
        <v>33</v>
      </c>
      <c r="S68" t="s">
        <v>33</v>
      </c>
      <c r="T68" t="s">
        <v>33</v>
      </c>
      <c r="U68" t="s">
        <v>34</v>
      </c>
      <c r="V68" t="s">
        <v>35</v>
      </c>
      <c r="W68" t="s">
        <v>36</v>
      </c>
      <c r="X68">
        <v>4.1100000000000003</v>
      </c>
      <c r="Y68">
        <v>6.73</v>
      </c>
      <c r="AB68">
        <v>82</v>
      </c>
    </row>
    <row r="69" spans="1:28" ht="16" hidden="1">
      <c r="A69" t="s">
        <v>28</v>
      </c>
      <c r="B69" t="s">
        <v>103</v>
      </c>
      <c r="C69" t="s">
        <v>151</v>
      </c>
      <c r="D69" t="s">
        <v>118</v>
      </c>
      <c r="F69">
        <v>17.5</v>
      </c>
      <c r="G69">
        <v>17.489999999999998</v>
      </c>
      <c r="H69">
        <v>0.03</v>
      </c>
      <c r="I69" t="s">
        <v>30</v>
      </c>
      <c r="J69" t="s">
        <v>31</v>
      </c>
      <c r="K69" t="s">
        <v>31</v>
      </c>
      <c r="L69" t="s">
        <v>32</v>
      </c>
      <c r="M69" t="s">
        <v>31</v>
      </c>
      <c r="N69" t="s">
        <v>102</v>
      </c>
      <c r="O69" t="s">
        <v>33</v>
      </c>
      <c r="P69" t="s">
        <v>33</v>
      </c>
      <c r="Q69" t="s">
        <v>33</v>
      </c>
      <c r="R69" t="s">
        <v>33</v>
      </c>
      <c r="S69" t="s">
        <v>33</v>
      </c>
      <c r="T69" t="s">
        <v>33</v>
      </c>
      <c r="U69" t="s">
        <v>34</v>
      </c>
      <c r="V69" t="s">
        <v>35</v>
      </c>
      <c r="W69" t="s">
        <v>36</v>
      </c>
      <c r="X69">
        <v>3.98</v>
      </c>
      <c r="Y69">
        <v>6.66</v>
      </c>
      <c r="AB69">
        <v>83</v>
      </c>
    </row>
    <row r="70" spans="1:28" ht="16" hidden="1">
      <c r="A70" t="s">
        <v>28</v>
      </c>
      <c r="B70" t="s">
        <v>104</v>
      </c>
      <c r="C70" t="s">
        <v>151</v>
      </c>
      <c r="D70" t="s">
        <v>118</v>
      </c>
      <c r="F70">
        <v>17.45</v>
      </c>
      <c r="G70">
        <v>17.489999999999998</v>
      </c>
      <c r="H70">
        <v>0.03</v>
      </c>
      <c r="I70" t="s">
        <v>30</v>
      </c>
      <c r="J70" t="s">
        <v>31</v>
      </c>
      <c r="K70" t="s">
        <v>31</v>
      </c>
      <c r="L70" t="s">
        <v>32</v>
      </c>
      <c r="M70" t="s">
        <v>31</v>
      </c>
      <c r="N70" t="s">
        <v>102</v>
      </c>
      <c r="O70" t="s">
        <v>33</v>
      </c>
      <c r="P70" t="s">
        <v>33</v>
      </c>
      <c r="Q70" t="s">
        <v>33</v>
      </c>
      <c r="R70" t="s">
        <v>33</v>
      </c>
      <c r="S70" t="s">
        <v>33</v>
      </c>
      <c r="T70" t="s">
        <v>33</v>
      </c>
      <c r="U70" t="s">
        <v>34</v>
      </c>
      <c r="V70" t="s">
        <v>35</v>
      </c>
      <c r="W70" t="s">
        <v>36</v>
      </c>
      <c r="X70">
        <v>4.3499999999999996</v>
      </c>
      <c r="Y70">
        <v>6.9</v>
      </c>
      <c r="AB70">
        <v>84</v>
      </c>
    </row>
    <row r="71" spans="1:28" ht="16" hidden="1">
      <c r="A71" t="s">
        <v>28</v>
      </c>
      <c r="B71" t="s">
        <v>105</v>
      </c>
      <c r="C71" t="s">
        <v>125</v>
      </c>
      <c r="D71" t="s">
        <v>117</v>
      </c>
      <c r="F71">
        <v>18.62</v>
      </c>
      <c r="G71">
        <v>18.61</v>
      </c>
      <c r="H71">
        <v>0.01</v>
      </c>
      <c r="I71" t="s">
        <v>30</v>
      </c>
      <c r="J71" t="s">
        <v>31</v>
      </c>
      <c r="K71" t="s">
        <v>31</v>
      </c>
      <c r="L71" t="s">
        <v>32</v>
      </c>
      <c r="M71" t="s">
        <v>31</v>
      </c>
      <c r="N71" t="s">
        <v>105</v>
      </c>
      <c r="O71" t="s">
        <v>33</v>
      </c>
      <c r="P71" t="s">
        <v>33</v>
      </c>
      <c r="Q71" t="s">
        <v>33</v>
      </c>
      <c r="R71" t="s">
        <v>33</v>
      </c>
      <c r="S71" t="s">
        <v>33</v>
      </c>
      <c r="T71" t="s">
        <v>33</v>
      </c>
      <c r="U71" t="s">
        <v>34</v>
      </c>
      <c r="V71" t="s">
        <v>35</v>
      </c>
      <c r="W71" t="s">
        <v>36</v>
      </c>
      <c r="X71">
        <v>4.18</v>
      </c>
      <c r="Y71">
        <v>6.91</v>
      </c>
      <c r="AB71">
        <v>85</v>
      </c>
    </row>
    <row r="72" spans="1:28" ht="16" hidden="1">
      <c r="A72" t="s">
        <v>28</v>
      </c>
      <c r="B72" t="s">
        <v>106</v>
      </c>
      <c r="C72" t="s">
        <v>125</v>
      </c>
      <c r="D72" t="s">
        <v>117</v>
      </c>
      <c r="F72">
        <v>18.61</v>
      </c>
      <c r="G72">
        <v>18.61</v>
      </c>
      <c r="H72">
        <v>0.01</v>
      </c>
      <c r="I72" t="s">
        <v>30</v>
      </c>
      <c r="J72" t="s">
        <v>31</v>
      </c>
      <c r="K72" t="s">
        <v>31</v>
      </c>
      <c r="L72" t="s">
        <v>32</v>
      </c>
      <c r="M72" t="s">
        <v>31</v>
      </c>
      <c r="N72" t="s">
        <v>105</v>
      </c>
      <c r="O72" t="s">
        <v>33</v>
      </c>
      <c r="P72" t="s">
        <v>33</v>
      </c>
      <c r="Q72" t="s">
        <v>33</v>
      </c>
      <c r="R72" t="s">
        <v>33</v>
      </c>
      <c r="S72" t="s">
        <v>33</v>
      </c>
      <c r="T72" t="s">
        <v>33</v>
      </c>
      <c r="U72" t="s">
        <v>34</v>
      </c>
      <c r="V72" t="s">
        <v>35</v>
      </c>
      <c r="W72" t="s">
        <v>36</v>
      </c>
      <c r="X72">
        <v>4.22</v>
      </c>
      <c r="Y72">
        <v>6.93</v>
      </c>
      <c r="AB72">
        <v>86</v>
      </c>
    </row>
    <row r="73" spans="1:28" ht="16" hidden="1">
      <c r="A73" t="s">
        <v>28</v>
      </c>
      <c r="B73" t="s">
        <v>107</v>
      </c>
      <c r="C73" t="s">
        <v>125</v>
      </c>
      <c r="D73" t="s">
        <v>117</v>
      </c>
      <c r="F73">
        <v>18.600000000000001</v>
      </c>
      <c r="G73">
        <v>18.61</v>
      </c>
      <c r="H73">
        <v>0.01</v>
      </c>
      <c r="I73" t="s">
        <v>30</v>
      </c>
      <c r="J73" t="s">
        <v>31</v>
      </c>
      <c r="K73" t="s">
        <v>31</v>
      </c>
      <c r="L73" t="s">
        <v>32</v>
      </c>
      <c r="M73" t="s">
        <v>31</v>
      </c>
      <c r="N73" t="s">
        <v>105</v>
      </c>
      <c r="O73" t="s">
        <v>33</v>
      </c>
      <c r="P73" t="s">
        <v>33</v>
      </c>
      <c r="Q73" t="s">
        <v>33</v>
      </c>
      <c r="R73" t="s">
        <v>33</v>
      </c>
      <c r="S73" t="s">
        <v>33</v>
      </c>
      <c r="T73" t="s">
        <v>33</v>
      </c>
      <c r="U73" t="s">
        <v>34</v>
      </c>
      <c r="V73" t="s">
        <v>35</v>
      </c>
      <c r="W73" t="s">
        <v>36</v>
      </c>
      <c r="X73">
        <v>4.08</v>
      </c>
      <c r="Y73">
        <v>6.88</v>
      </c>
      <c r="AB73">
        <v>87</v>
      </c>
    </row>
    <row r="74" spans="1:28" ht="16" hidden="1">
      <c r="A74" t="s">
        <v>28</v>
      </c>
      <c r="B74" t="s">
        <v>108</v>
      </c>
      <c r="C74" t="s">
        <v>125</v>
      </c>
      <c r="D74" t="s">
        <v>118</v>
      </c>
      <c r="F74">
        <v>17.73</v>
      </c>
      <c r="G74">
        <v>17.739999999999998</v>
      </c>
      <c r="H74">
        <v>0.02</v>
      </c>
      <c r="I74" t="s">
        <v>30</v>
      </c>
      <c r="J74" t="s">
        <v>31</v>
      </c>
      <c r="K74" t="s">
        <v>31</v>
      </c>
      <c r="L74" t="s">
        <v>32</v>
      </c>
      <c r="M74" t="s">
        <v>31</v>
      </c>
      <c r="N74" t="s">
        <v>108</v>
      </c>
      <c r="O74" t="s">
        <v>33</v>
      </c>
      <c r="P74" t="s">
        <v>33</v>
      </c>
      <c r="Q74" t="s">
        <v>33</v>
      </c>
      <c r="R74" t="s">
        <v>33</v>
      </c>
      <c r="S74" t="s">
        <v>33</v>
      </c>
      <c r="T74" t="s">
        <v>33</v>
      </c>
      <c r="U74" t="s">
        <v>34</v>
      </c>
      <c r="V74" t="s">
        <v>35</v>
      </c>
      <c r="W74" t="s">
        <v>36</v>
      </c>
      <c r="X74">
        <v>4.25</v>
      </c>
      <c r="Y74">
        <v>6.79</v>
      </c>
      <c r="AB74">
        <v>88</v>
      </c>
    </row>
    <row r="75" spans="1:28" ht="16" hidden="1">
      <c r="A75" t="s">
        <v>28</v>
      </c>
      <c r="B75" t="s">
        <v>109</v>
      </c>
      <c r="C75" t="s">
        <v>125</v>
      </c>
      <c r="D75" t="s">
        <v>118</v>
      </c>
      <c r="F75">
        <v>17.72</v>
      </c>
      <c r="G75">
        <v>17.739999999999998</v>
      </c>
      <c r="H75">
        <v>0.02</v>
      </c>
      <c r="I75" t="s">
        <v>30</v>
      </c>
      <c r="J75" t="s">
        <v>31</v>
      </c>
      <c r="K75" t="s">
        <v>31</v>
      </c>
      <c r="L75" t="s">
        <v>32</v>
      </c>
      <c r="M75" t="s">
        <v>31</v>
      </c>
      <c r="N75" t="s">
        <v>108</v>
      </c>
      <c r="O75" t="s">
        <v>33</v>
      </c>
      <c r="P75" t="s">
        <v>33</v>
      </c>
      <c r="Q75" t="s">
        <v>33</v>
      </c>
      <c r="R75" t="s">
        <v>33</v>
      </c>
      <c r="S75" t="s">
        <v>33</v>
      </c>
      <c r="T75" t="s">
        <v>33</v>
      </c>
      <c r="U75" t="s">
        <v>34</v>
      </c>
      <c r="V75" t="s">
        <v>35</v>
      </c>
      <c r="W75" t="s">
        <v>36</v>
      </c>
      <c r="X75">
        <v>4.38</v>
      </c>
      <c r="Y75">
        <v>6.84</v>
      </c>
      <c r="AB75">
        <v>89</v>
      </c>
    </row>
    <row r="76" spans="1:28" ht="16" hidden="1">
      <c r="A76" t="s">
        <v>28</v>
      </c>
      <c r="B76" t="s">
        <v>110</v>
      </c>
      <c r="C76" t="s">
        <v>125</v>
      </c>
      <c r="D76" t="s">
        <v>118</v>
      </c>
      <c r="F76">
        <v>17.760000000000002</v>
      </c>
      <c r="G76">
        <v>17.739999999999998</v>
      </c>
      <c r="H76">
        <v>0.02</v>
      </c>
      <c r="I76" t="s">
        <v>30</v>
      </c>
      <c r="J76" t="s">
        <v>31</v>
      </c>
      <c r="K76" t="s">
        <v>31</v>
      </c>
      <c r="L76" t="s">
        <v>32</v>
      </c>
      <c r="M76" t="s">
        <v>31</v>
      </c>
      <c r="N76" t="s">
        <v>108</v>
      </c>
      <c r="O76" t="s">
        <v>33</v>
      </c>
      <c r="P76" t="s">
        <v>33</v>
      </c>
      <c r="Q76" t="s">
        <v>33</v>
      </c>
      <c r="R76" t="s">
        <v>33</v>
      </c>
      <c r="S76" t="s">
        <v>33</v>
      </c>
      <c r="T76" t="s">
        <v>33</v>
      </c>
      <c r="U76" t="s">
        <v>34</v>
      </c>
      <c r="V76" t="s">
        <v>35</v>
      </c>
      <c r="W76" t="s">
        <v>36</v>
      </c>
      <c r="X76">
        <v>4.26</v>
      </c>
      <c r="Y76">
        <v>6.84</v>
      </c>
      <c r="AB76">
        <v>90</v>
      </c>
    </row>
    <row r="77" spans="1:28" ht="16" hidden="1">
      <c r="A77" t="s">
        <v>28</v>
      </c>
      <c r="B77" t="s">
        <v>111</v>
      </c>
      <c r="C77" t="s">
        <v>125</v>
      </c>
      <c r="D77" t="s">
        <v>119</v>
      </c>
      <c r="F77">
        <v>18.47</v>
      </c>
      <c r="G77">
        <v>18.45</v>
      </c>
      <c r="H77">
        <v>0.02</v>
      </c>
      <c r="I77" t="s">
        <v>30</v>
      </c>
      <c r="J77" t="s">
        <v>31</v>
      </c>
      <c r="K77" t="s">
        <v>31</v>
      </c>
      <c r="L77" t="s">
        <v>32</v>
      </c>
      <c r="M77" t="s">
        <v>31</v>
      </c>
      <c r="N77" t="s">
        <v>111</v>
      </c>
      <c r="O77" t="s">
        <v>33</v>
      </c>
      <c r="P77" t="s">
        <v>33</v>
      </c>
      <c r="Q77" t="s">
        <v>33</v>
      </c>
      <c r="R77" t="s">
        <v>33</v>
      </c>
      <c r="S77" t="s">
        <v>33</v>
      </c>
      <c r="T77" t="s">
        <v>33</v>
      </c>
      <c r="U77" t="s">
        <v>34</v>
      </c>
      <c r="V77" t="s">
        <v>35</v>
      </c>
      <c r="W77" t="s">
        <v>36</v>
      </c>
      <c r="X77">
        <v>4.0199999999999996</v>
      </c>
      <c r="Y77">
        <v>6.52</v>
      </c>
      <c r="AB77">
        <v>91</v>
      </c>
    </row>
    <row r="78" spans="1:28" ht="16" hidden="1">
      <c r="A78" t="s">
        <v>28</v>
      </c>
      <c r="B78" t="s">
        <v>112</v>
      </c>
      <c r="C78" t="s">
        <v>125</v>
      </c>
      <c r="D78" t="s">
        <v>119</v>
      </c>
      <c r="F78">
        <v>18.440000000000001</v>
      </c>
      <c r="G78">
        <v>18.45</v>
      </c>
      <c r="H78">
        <v>0.02</v>
      </c>
      <c r="I78" t="s">
        <v>30</v>
      </c>
      <c r="J78" t="s">
        <v>31</v>
      </c>
      <c r="K78" t="s">
        <v>31</v>
      </c>
      <c r="L78" t="s">
        <v>32</v>
      </c>
      <c r="M78" t="s">
        <v>31</v>
      </c>
      <c r="N78" t="s">
        <v>111</v>
      </c>
      <c r="O78" t="s">
        <v>33</v>
      </c>
      <c r="P78" t="s">
        <v>33</v>
      </c>
      <c r="Q78" t="s">
        <v>33</v>
      </c>
      <c r="R78" t="s">
        <v>33</v>
      </c>
      <c r="S78" t="s">
        <v>33</v>
      </c>
      <c r="T78" t="s">
        <v>33</v>
      </c>
      <c r="U78" t="s">
        <v>34</v>
      </c>
      <c r="V78" t="s">
        <v>35</v>
      </c>
      <c r="W78" t="s">
        <v>36</v>
      </c>
      <c r="X78">
        <v>4.17</v>
      </c>
      <c r="Y78">
        <v>6.62</v>
      </c>
      <c r="AB78">
        <v>92</v>
      </c>
    </row>
    <row r="79" spans="1:28" ht="16" hidden="1">
      <c r="A79" t="s">
        <v>28</v>
      </c>
      <c r="B79" t="s">
        <v>113</v>
      </c>
      <c r="C79" t="s">
        <v>125</v>
      </c>
      <c r="D79" t="s">
        <v>119</v>
      </c>
      <c r="F79">
        <v>18.440000000000001</v>
      </c>
      <c r="G79">
        <v>18.45</v>
      </c>
      <c r="H79">
        <v>0.02</v>
      </c>
      <c r="I79" t="s">
        <v>30</v>
      </c>
      <c r="J79" t="s">
        <v>31</v>
      </c>
      <c r="K79" t="s">
        <v>31</v>
      </c>
      <c r="L79" t="s">
        <v>32</v>
      </c>
      <c r="M79" t="s">
        <v>31</v>
      </c>
      <c r="N79" t="s">
        <v>111</v>
      </c>
      <c r="O79" t="s">
        <v>33</v>
      </c>
      <c r="P79" t="s">
        <v>33</v>
      </c>
      <c r="Q79" t="s">
        <v>33</v>
      </c>
      <c r="R79" t="s">
        <v>33</v>
      </c>
      <c r="S79" t="s">
        <v>33</v>
      </c>
      <c r="T79" t="s">
        <v>33</v>
      </c>
      <c r="U79" t="s">
        <v>34</v>
      </c>
      <c r="V79" t="s">
        <v>35</v>
      </c>
      <c r="W79" t="s">
        <v>36</v>
      </c>
      <c r="X79">
        <v>4</v>
      </c>
      <c r="Y79">
        <v>6.56</v>
      </c>
      <c r="AB79">
        <v>93</v>
      </c>
    </row>
    <row r="80" spans="1:28" ht="16" hidden="1">
      <c r="A80" t="s">
        <v>28</v>
      </c>
      <c r="B80" t="s">
        <v>114</v>
      </c>
      <c r="C80" t="s">
        <v>151</v>
      </c>
      <c r="D80" t="s">
        <v>117</v>
      </c>
      <c r="F80">
        <v>18.37</v>
      </c>
      <c r="G80">
        <v>18.329999999999998</v>
      </c>
      <c r="H80">
        <v>0.06</v>
      </c>
      <c r="I80" t="s">
        <v>30</v>
      </c>
      <c r="J80" t="s">
        <v>31</v>
      </c>
      <c r="K80" t="s">
        <v>31</v>
      </c>
      <c r="L80" t="s">
        <v>32</v>
      </c>
      <c r="M80" t="s">
        <v>31</v>
      </c>
      <c r="N80" t="s">
        <v>114</v>
      </c>
      <c r="O80" t="s">
        <v>33</v>
      </c>
      <c r="P80" t="s">
        <v>33</v>
      </c>
      <c r="Q80" t="s">
        <v>33</v>
      </c>
      <c r="R80" t="s">
        <v>33</v>
      </c>
      <c r="S80" t="s">
        <v>33</v>
      </c>
      <c r="T80" t="s">
        <v>33</v>
      </c>
      <c r="U80" t="s">
        <v>34</v>
      </c>
      <c r="V80" t="s">
        <v>35</v>
      </c>
      <c r="W80" t="s">
        <v>36</v>
      </c>
      <c r="X80">
        <v>4.1100000000000003</v>
      </c>
      <c r="Y80">
        <v>6.85</v>
      </c>
      <c r="AB80">
        <v>94</v>
      </c>
    </row>
    <row r="81" spans="1:28" ht="16" hidden="1">
      <c r="A81" t="s">
        <v>28</v>
      </c>
      <c r="B81" t="s">
        <v>115</v>
      </c>
      <c r="C81" t="s">
        <v>151</v>
      </c>
      <c r="D81" t="s">
        <v>117</v>
      </c>
      <c r="F81" t="s">
        <v>33</v>
      </c>
      <c r="G81" t="s">
        <v>33</v>
      </c>
      <c r="H81" t="s">
        <v>33</v>
      </c>
      <c r="I81" t="s">
        <v>152</v>
      </c>
      <c r="J81" t="s">
        <v>31</v>
      </c>
      <c r="K81" t="s">
        <v>31</v>
      </c>
      <c r="L81" t="s">
        <v>32</v>
      </c>
      <c r="M81" t="s">
        <v>31</v>
      </c>
      <c r="N81" t="s">
        <v>114</v>
      </c>
      <c r="O81" t="s">
        <v>33</v>
      </c>
      <c r="P81" t="s">
        <v>33</v>
      </c>
      <c r="Q81" t="s">
        <v>33</v>
      </c>
      <c r="R81" t="s">
        <v>33</v>
      </c>
      <c r="S81" t="s">
        <v>33</v>
      </c>
      <c r="T81" t="s">
        <v>33</v>
      </c>
      <c r="U81" t="s">
        <v>34</v>
      </c>
      <c r="V81" t="s">
        <v>35</v>
      </c>
      <c r="X81" t="s">
        <v>33</v>
      </c>
      <c r="Y81" t="s">
        <v>33</v>
      </c>
      <c r="AB81">
        <v>95</v>
      </c>
    </row>
    <row r="82" spans="1:28" ht="16" hidden="1">
      <c r="A82" t="s">
        <v>28</v>
      </c>
      <c r="B82" t="s">
        <v>116</v>
      </c>
      <c r="C82" t="s">
        <v>151</v>
      </c>
      <c r="D82" t="s">
        <v>117</v>
      </c>
      <c r="F82">
        <v>18.28</v>
      </c>
      <c r="G82">
        <v>18.329999999999998</v>
      </c>
      <c r="H82">
        <v>0.06</v>
      </c>
      <c r="I82" t="s">
        <v>30</v>
      </c>
      <c r="J82" t="s">
        <v>31</v>
      </c>
      <c r="K82" t="s">
        <v>31</v>
      </c>
      <c r="L82" t="s">
        <v>32</v>
      </c>
      <c r="M82" t="s">
        <v>31</v>
      </c>
      <c r="N82" t="s">
        <v>114</v>
      </c>
      <c r="O82" t="s">
        <v>33</v>
      </c>
      <c r="P82" t="s">
        <v>33</v>
      </c>
      <c r="Q82" t="s">
        <v>33</v>
      </c>
      <c r="R82" t="s">
        <v>33</v>
      </c>
      <c r="S82" t="s">
        <v>33</v>
      </c>
      <c r="T82" t="s">
        <v>33</v>
      </c>
      <c r="U82" t="s">
        <v>34</v>
      </c>
      <c r="V82" t="s">
        <v>35</v>
      </c>
      <c r="W82" t="s">
        <v>36</v>
      </c>
      <c r="X82">
        <v>4.04</v>
      </c>
      <c r="Y82">
        <v>6.86</v>
      </c>
      <c r="AB82">
        <v>96</v>
      </c>
    </row>
  </sheetData>
  <autoFilter ref="A1:AB82">
    <filterColumn colId="2">
      <filters>
        <filter val="LVS pF2 C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4"/>
  <sheetViews>
    <sheetView tabSelected="1" topLeftCell="F1" workbookViewId="0">
      <selection activeCell="M7" sqref="M7"/>
    </sheetView>
  </sheetViews>
  <sheetFormatPr baseColWidth="10" defaultRowHeight="15" x14ac:dyDescent="0"/>
  <cols>
    <col min="1" max="1" width="21.6640625" bestFit="1" customWidth="1"/>
    <col min="2" max="2" width="9.5" bestFit="1" customWidth="1"/>
    <col min="3" max="3" width="6.83203125" bestFit="1" customWidth="1"/>
    <col min="4" max="4" width="9.5" bestFit="1" customWidth="1"/>
    <col min="5" max="5" width="6.83203125" bestFit="1" customWidth="1"/>
    <col min="6" max="6" width="7.33203125" bestFit="1" customWidth="1"/>
    <col min="7" max="7" width="19.83203125" bestFit="1" customWidth="1"/>
    <col min="8" max="8" width="9.5" bestFit="1" customWidth="1"/>
    <col min="9" max="9" width="8.6640625" bestFit="1" customWidth="1"/>
    <col min="10" max="10" width="9" bestFit="1" customWidth="1"/>
    <col min="11" max="11" width="6.5" bestFit="1" customWidth="1"/>
    <col min="12" max="12" width="10.1640625" bestFit="1" customWidth="1"/>
    <col min="13" max="13" width="10.33203125" bestFit="1" customWidth="1"/>
    <col min="14" max="14" width="9.83203125" bestFit="1" customWidth="1"/>
    <col min="15" max="15" width="2.83203125" bestFit="1" customWidth="1"/>
    <col min="16" max="16" width="7.1640625" bestFit="1" customWidth="1"/>
    <col min="18" max="18" width="19.83203125" bestFit="1" customWidth="1"/>
    <col min="19" max="19" width="9.6640625" bestFit="1" customWidth="1"/>
    <col min="20" max="21" width="5.83203125" bestFit="1" customWidth="1"/>
  </cols>
  <sheetData>
    <row r="1" spans="1:21">
      <c r="B1" s="26" t="s">
        <v>118</v>
      </c>
      <c r="C1" s="25"/>
      <c r="D1" s="26" t="s">
        <v>117</v>
      </c>
      <c r="E1" s="27"/>
    </row>
    <row r="2" spans="1:21" ht="44">
      <c r="A2" s="1"/>
      <c r="B2" s="2" t="s">
        <v>126</v>
      </c>
      <c r="C2" s="2" t="s">
        <v>127</v>
      </c>
      <c r="D2" s="2" t="s">
        <v>126</v>
      </c>
      <c r="E2" s="2" t="s">
        <v>127</v>
      </c>
      <c r="F2" s="3" t="s">
        <v>128</v>
      </c>
      <c r="G2" s="4"/>
      <c r="H2" s="5" t="s">
        <v>129</v>
      </c>
      <c r="I2" s="5" t="s">
        <v>130</v>
      </c>
      <c r="J2" s="6" t="s">
        <v>131</v>
      </c>
      <c r="K2" s="7" t="s">
        <v>132</v>
      </c>
      <c r="L2" s="5" t="s">
        <v>133</v>
      </c>
      <c r="M2" s="5" t="s">
        <v>134</v>
      </c>
      <c r="N2" s="5" t="s">
        <v>135</v>
      </c>
      <c r="O2" s="5"/>
      <c r="P2" s="5" t="s">
        <v>136</v>
      </c>
    </row>
    <row r="3" spans="1:21">
      <c r="A3" s="8" t="s">
        <v>125</v>
      </c>
      <c r="B3" s="19">
        <v>17.739999999999998</v>
      </c>
      <c r="C3" s="19">
        <v>0.02</v>
      </c>
      <c r="D3" s="19">
        <v>18.61</v>
      </c>
      <c r="E3" s="19">
        <v>0.01</v>
      </c>
      <c r="F3" s="9">
        <f>(B3-D3)</f>
        <v>-0.87000000000000099</v>
      </c>
      <c r="G3" s="8" t="s">
        <v>137</v>
      </c>
      <c r="H3" s="10">
        <f>AVERAGE(F3:F5)</f>
        <v>-0.63000000000000023</v>
      </c>
      <c r="I3" s="10">
        <f>STDEV(F3:F5)</f>
        <v>0.45077710678338634</v>
      </c>
      <c r="J3" s="10">
        <f>H3-$H$3</f>
        <v>0</v>
      </c>
      <c r="K3" s="10">
        <f>(($I$3^2)+(I3^2))^(1/2)</f>
        <v>0.63749509802036985</v>
      </c>
      <c r="L3" s="10">
        <f>1.8^-(J3)</f>
        <v>1</v>
      </c>
      <c r="M3" s="10">
        <f>J3+K3</f>
        <v>0.63749509802036985</v>
      </c>
      <c r="N3" s="11">
        <f>1.8^-M3</f>
        <v>0.6874878532779457</v>
      </c>
      <c r="O3" s="10" t="s">
        <v>138</v>
      </c>
      <c r="P3" s="10">
        <f>L3-N3</f>
        <v>0.3125121467220543</v>
      </c>
      <c r="R3" s="12"/>
      <c r="S3" s="12"/>
      <c r="T3" s="20" t="s">
        <v>139</v>
      </c>
      <c r="U3" s="20"/>
    </row>
    <row r="4" spans="1:21">
      <c r="A4" s="8" t="s">
        <v>124</v>
      </c>
      <c r="B4" s="19">
        <v>17.68</v>
      </c>
      <c r="C4" s="19">
        <v>0.02</v>
      </c>
      <c r="D4" s="19">
        <v>18.59</v>
      </c>
      <c r="E4" s="19">
        <v>0.02</v>
      </c>
      <c r="F4" s="9">
        <f>(B4-D4)</f>
        <v>-0.91000000000000014</v>
      </c>
      <c r="G4" s="13"/>
      <c r="H4" s="10"/>
      <c r="I4" s="10"/>
      <c r="J4" s="10"/>
      <c r="K4" s="10"/>
      <c r="L4" s="10"/>
      <c r="M4" s="10">
        <f>J3-K3</f>
        <v>-0.63749509802036985</v>
      </c>
      <c r="N4" s="11">
        <f>1.8^-M4</f>
        <v>1.454571153849475</v>
      </c>
      <c r="O4" s="10" t="s">
        <v>33</v>
      </c>
      <c r="P4" s="10">
        <f>N4-L3</f>
        <v>0.454571153849475</v>
      </c>
      <c r="R4" s="12"/>
      <c r="S4" s="14" t="s">
        <v>118</v>
      </c>
      <c r="T4" s="15" t="s">
        <v>138</v>
      </c>
      <c r="U4" s="15" t="s">
        <v>33</v>
      </c>
    </row>
    <row r="5" spans="1:21">
      <c r="A5" s="8" t="s">
        <v>123</v>
      </c>
      <c r="B5" s="19">
        <v>17.93</v>
      </c>
      <c r="C5" s="19">
        <v>0.02</v>
      </c>
      <c r="D5" s="19">
        <v>18.04</v>
      </c>
      <c r="E5" s="19">
        <v>0.03</v>
      </c>
      <c r="F5" s="9">
        <f>(B5-D5)</f>
        <v>-0.10999999999999943</v>
      </c>
      <c r="G5" s="8"/>
      <c r="H5" s="10"/>
      <c r="I5" s="10"/>
      <c r="J5" s="10"/>
      <c r="K5" s="10"/>
      <c r="L5" s="10"/>
      <c r="M5" s="10"/>
      <c r="N5" s="11"/>
      <c r="O5" s="10"/>
      <c r="P5" s="10"/>
      <c r="R5" s="8" t="s">
        <v>137</v>
      </c>
      <c r="S5" s="16">
        <f>L3</f>
        <v>1</v>
      </c>
      <c r="T5" s="16">
        <f>P3</f>
        <v>0.3125121467220543</v>
      </c>
      <c r="U5" s="16">
        <f>P4</f>
        <v>0.454571153849475</v>
      </c>
    </row>
    <row r="6" spans="1:21">
      <c r="A6" s="8" t="s">
        <v>140</v>
      </c>
      <c r="B6" s="19">
        <v>16.84</v>
      </c>
      <c r="C6" s="19">
        <v>0.02</v>
      </c>
      <c r="D6" s="19">
        <v>17.77</v>
      </c>
      <c r="E6" s="19">
        <v>0.01</v>
      </c>
      <c r="F6" s="9">
        <f>(B6-D6)</f>
        <v>-0.92999999999999972</v>
      </c>
      <c r="G6" s="8" t="s">
        <v>141</v>
      </c>
      <c r="H6" s="10">
        <f>AVERAGE(F6:F8)</f>
        <v>-1.0100000000000005</v>
      </c>
      <c r="I6" s="10">
        <f>STDEV(F6:F8)</f>
        <v>7.0000000000000798E-2</v>
      </c>
      <c r="J6" s="10">
        <f>H6-$H$3</f>
        <v>-0.38000000000000023</v>
      </c>
      <c r="K6" s="10">
        <f>(($I$3^2)+(I6^2))^(1/2)</f>
        <v>0.45617978911828239</v>
      </c>
      <c r="L6" s="10">
        <f>1.8^-(J6)</f>
        <v>1.2502692556810295</v>
      </c>
      <c r="M6" s="10">
        <f>J6+K6</f>
        <v>7.617978911828216E-2</v>
      </c>
      <c r="N6" s="11">
        <f>1.8^-M6</f>
        <v>0.95621024919110353</v>
      </c>
      <c r="O6" s="10" t="s">
        <v>138</v>
      </c>
      <c r="P6" s="10">
        <f>L6-N6</f>
        <v>0.294059006489926</v>
      </c>
      <c r="R6" s="8" t="s">
        <v>141</v>
      </c>
      <c r="S6" s="16">
        <f>L6</f>
        <v>1.2502692556810295</v>
      </c>
      <c r="T6" s="16">
        <f>P6</f>
        <v>0.294059006489926</v>
      </c>
      <c r="U6" s="16">
        <f>P7</f>
        <v>0.38448964072647751</v>
      </c>
    </row>
    <row r="7" spans="1:21">
      <c r="A7" s="8" t="s">
        <v>142</v>
      </c>
      <c r="B7" s="19">
        <v>16.72</v>
      </c>
      <c r="C7" s="19">
        <v>0.01</v>
      </c>
      <c r="D7" s="19">
        <v>17.78</v>
      </c>
      <c r="E7" s="19">
        <v>0.01</v>
      </c>
      <c r="F7" s="9">
        <f>(B7-D7)</f>
        <v>-1.0600000000000023</v>
      </c>
      <c r="G7" s="8"/>
      <c r="H7" s="17"/>
      <c r="I7" s="17"/>
      <c r="J7" s="17"/>
      <c r="K7" s="17"/>
      <c r="L7" s="17"/>
      <c r="M7" s="10">
        <f>J6-K6</f>
        <v>-0.83617978911828261</v>
      </c>
      <c r="N7" s="11">
        <f>1.8^-M7</f>
        <v>1.634758896407507</v>
      </c>
      <c r="O7" s="10" t="s">
        <v>33</v>
      </c>
      <c r="P7" s="10">
        <f>N7-L6</f>
        <v>0.38448964072647751</v>
      </c>
      <c r="R7" s="8" t="s">
        <v>143</v>
      </c>
      <c r="S7" s="16">
        <f>L9</f>
        <v>1.2069442266071495</v>
      </c>
      <c r="T7" s="16">
        <f>P9</f>
        <v>0.29053401136752588</v>
      </c>
      <c r="U7" s="16">
        <f>P10</f>
        <v>0.38264342957085118</v>
      </c>
    </row>
    <row r="8" spans="1:21">
      <c r="A8" s="8" t="s">
        <v>144</v>
      </c>
      <c r="B8" s="19">
        <v>17.350000000000001</v>
      </c>
      <c r="C8" s="19">
        <v>0.02</v>
      </c>
      <c r="D8" s="19">
        <v>18.39</v>
      </c>
      <c r="E8" s="19">
        <v>0</v>
      </c>
      <c r="F8" s="9">
        <f>(B8-D8)</f>
        <v>-1.0399999999999991</v>
      </c>
      <c r="G8" s="8"/>
      <c r="H8" s="17"/>
      <c r="I8" s="17"/>
      <c r="J8" s="17"/>
      <c r="K8" s="17"/>
      <c r="L8" s="17"/>
      <c r="M8" s="17"/>
      <c r="N8" s="17"/>
      <c r="O8" s="17"/>
      <c r="P8" s="17"/>
    </row>
    <row r="9" spans="1:21">
      <c r="A9" s="8" t="s">
        <v>145</v>
      </c>
      <c r="B9" s="19">
        <v>17.46</v>
      </c>
      <c r="C9" s="19">
        <v>0.01</v>
      </c>
      <c r="D9" s="19">
        <v>18.55</v>
      </c>
      <c r="E9" s="19">
        <v>0.02</v>
      </c>
      <c r="F9" s="9">
        <f>(B9-D9)</f>
        <v>-1.0899999999999999</v>
      </c>
      <c r="G9" s="8" t="s">
        <v>143</v>
      </c>
      <c r="H9" s="10">
        <f>AVERAGE(F9:F11)</f>
        <v>-0.95000000000000051</v>
      </c>
      <c r="I9" s="10">
        <f>STDEV(F9:F11)</f>
        <v>0.12767145334803698</v>
      </c>
      <c r="J9" s="10">
        <f>H9-$H$3</f>
        <v>-0.32000000000000028</v>
      </c>
      <c r="K9" s="10">
        <f>(($I$3^2)+(I9^2))^(1/2)</f>
        <v>0.46850827100489961</v>
      </c>
      <c r="L9" s="10">
        <f>1.8^-(J9)</f>
        <v>1.2069442266071495</v>
      </c>
      <c r="M9" s="10">
        <f>J9+K9</f>
        <v>0.14850827100489933</v>
      </c>
      <c r="N9" s="11">
        <f>1.8^-M9</f>
        <v>0.91641021523962363</v>
      </c>
      <c r="O9" s="10" t="s">
        <v>138</v>
      </c>
      <c r="P9" s="10">
        <f>L9-N9</f>
        <v>0.29053401136752588</v>
      </c>
      <c r="R9" s="12"/>
      <c r="S9" s="12"/>
      <c r="T9" s="20" t="s">
        <v>146</v>
      </c>
      <c r="U9" s="20"/>
    </row>
    <row r="10" spans="1:21">
      <c r="A10" s="8" t="s">
        <v>147</v>
      </c>
      <c r="B10" s="19">
        <v>17.2</v>
      </c>
      <c r="C10" s="19">
        <v>0.01</v>
      </c>
      <c r="D10" s="19">
        <v>18.12</v>
      </c>
      <c r="E10" s="19">
        <v>0.01</v>
      </c>
      <c r="F10" s="9">
        <f>(B10-D10)</f>
        <v>-0.92000000000000171</v>
      </c>
      <c r="G10" s="8"/>
      <c r="H10" s="17"/>
      <c r="I10" s="17"/>
      <c r="J10" s="17"/>
      <c r="K10" s="17"/>
      <c r="L10" s="17"/>
      <c r="M10" s="10">
        <f>J9-K9</f>
        <v>-0.78850827100489984</v>
      </c>
      <c r="N10" s="11">
        <f>1.8^-M10</f>
        <v>1.5895876561780007</v>
      </c>
      <c r="O10" s="10" t="s">
        <v>33</v>
      </c>
      <c r="P10" s="10">
        <f>N10-L9</f>
        <v>0.38264342957085118</v>
      </c>
      <c r="R10" s="12"/>
      <c r="S10" s="18" t="s">
        <v>119</v>
      </c>
      <c r="T10" s="15" t="s">
        <v>138</v>
      </c>
      <c r="U10" s="15" t="s">
        <v>33</v>
      </c>
    </row>
    <row r="11" spans="1:21">
      <c r="A11" s="8" t="s">
        <v>148</v>
      </c>
      <c r="B11" s="19">
        <v>17.489999999999998</v>
      </c>
      <c r="C11" s="19">
        <v>0.03</v>
      </c>
      <c r="D11" s="19">
        <v>18.329999999999998</v>
      </c>
      <c r="E11" s="19">
        <v>0.06</v>
      </c>
      <c r="F11" s="9">
        <f>(B11-D11)</f>
        <v>-0.83999999999999986</v>
      </c>
      <c r="G11" s="8"/>
      <c r="H11" s="17"/>
      <c r="I11" s="17"/>
      <c r="J11" s="17"/>
      <c r="K11" s="17"/>
      <c r="L11" s="17"/>
      <c r="M11" s="17"/>
      <c r="N11" s="17"/>
      <c r="O11" s="17"/>
      <c r="P11" s="17"/>
      <c r="R11" s="8" t="s">
        <v>137</v>
      </c>
      <c r="S11" s="16">
        <f>L16</f>
        <v>1</v>
      </c>
      <c r="T11" s="16">
        <f>P16</f>
        <v>0.28334432004694365</v>
      </c>
      <c r="U11" s="16">
        <f>P17</f>
        <v>0.39537022865081295</v>
      </c>
    </row>
    <row r="12" spans="1:21">
      <c r="R12" s="8" t="s">
        <v>141</v>
      </c>
      <c r="S12" s="16">
        <f>L19</f>
        <v>1.3285616462458409</v>
      </c>
      <c r="T12" s="16">
        <f>P19</f>
        <v>0.43379667426843294</v>
      </c>
      <c r="U12" s="16">
        <f>P20</f>
        <v>0.64410838795843239</v>
      </c>
    </row>
    <row r="13" spans="1:21">
      <c r="R13" s="8" t="s">
        <v>143</v>
      </c>
      <c r="S13" s="16">
        <f>L22</f>
        <v>1.0986101340362511</v>
      </c>
      <c r="T13" s="16">
        <f>P22</f>
        <v>0.23685103639692928</v>
      </c>
      <c r="U13" s="16">
        <f>P23</f>
        <v>0.30194859509514793</v>
      </c>
    </row>
    <row r="14" spans="1:21">
      <c r="B14" s="25" t="s">
        <v>119</v>
      </c>
      <c r="C14" s="25"/>
      <c r="D14" s="26" t="s">
        <v>117</v>
      </c>
      <c r="E14" s="27"/>
      <c r="R14" s="21"/>
      <c r="S14" s="22"/>
      <c r="T14" s="22"/>
      <c r="U14" s="22"/>
    </row>
    <row r="15" spans="1:21" ht="44">
      <c r="A15" s="23"/>
      <c r="B15" s="2" t="s">
        <v>126</v>
      </c>
      <c r="C15" s="2" t="s">
        <v>127</v>
      </c>
      <c r="D15" s="2" t="s">
        <v>126</v>
      </c>
      <c r="E15" s="2" t="s">
        <v>127</v>
      </c>
      <c r="F15" s="24" t="s">
        <v>128</v>
      </c>
      <c r="G15" s="4"/>
      <c r="H15" s="5" t="s">
        <v>129</v>
      </c>
      <c r="I15" s="5" t="s">
        <v>130</v>
      </c>
      <c r="J15" s="6" t="s">
        <v>131</v>
      </c>
      <c r="K15" s="7" t="s">
        <v>132</v>
      </c>
      <c r="L15" s="5" t="s">
        <v>133</v>
      </c>
      <c r="M15" s="5" t="s">
        <v>134</v>
      </c>
      <c r="N15" s="5" t="s">
        <v>135</v>
      </c>
      <c r="O15" s="5"/>
      <c r="P15" s="5" t="s">
        <v>136</v>
      </c>
    </row>
    <row r="16" spans="1:21">
      <c r="A16" s="8" t="s">
        <v>125</v>
      </c>
      <c r="B16" s="19">
        <v>18.45</v>
      </c>
      <c r="C16" s="19">
        <v>0.02</v>
      </c>
      <c r="D16" s="19">
        <v>18.61</v>
      </c>
      <c r="E16" s="19">
        <v>0.01</v>
      </c>
      <c r="F16" s="9">
        <f>(B16-D16)</f>
        <v>-0.16000000000000014</v>
      </c>
      <c r="G16" s="8" t="s">
        <v>137</v>
      </c>
      <c r="H16" s="10">
        <f>AVERAGE(F16:F18)</f>
        <v>0.17666666666666705</v>
      </c>
      <c r="I16" s="10">
        <f>STDEV(F16:F18)</f>
        <v>0.40079088479322206</v>
      </c>
      <c r="J16" s="10">
        <f>H16-$H$16</f>
        <v>0</v>
      </c>
      <c r="K16" s="10">
        <f>(($I$16^2)+(I16^2))^(1/2)</f>
        <v>0.56680390495008726</v>
      </c>
      <c r="L16" s="10">
        <f>1.8^-(J16)</f>
        <v>1</v>
      </c>
      <c r="M16" s="10">
        <f>J16+K16</f>
        <v>0.56680390495008726</v>
      </c>
      <c r="N16" s="11">
        <f>1.8^-M16</f>
        <v>0.71665567995305635</v>
      </c>
      <c r="O16" s="10" t="s">
        <v>138</v>
      </c>
      <c r="P16" s="10">
        <f>L16-N16</f>
        <v>0.28334432004694365</v>
      </c>
    </row>
    <row r="17" spans="1:16">
      <c r="A17" s="8" t="s">
        <v>124</v>
      </c>
      <c r="B17" s="19">
        <v>18.66</v>
      </c>
      <c r="C17" s="19">
        <v>0</v>
      </c>
      <c r="D17" s="19">
        <v>18.59</v>
      </c>
      <c r="E17" s="19">
        <v>0.02</v>
      </c>
      <c r="F17" s="9">
        <f>(B17-D17)</f>
        <v>7.0000000000000284E-2</v>
      </c>
      <c r="G17" s="13"/>
      <c r="H17" s="10"/>
      <c r="I17" s="10"/>
      <c r="J17" s="10"/>
      <c r="K17" s="10"/>
      <c r="L17" s="10"/>
      <c r="M17" s="10">
        <f>J16-K16</f>
        <v>-0.56680390495008726</v>
      </c>
      <c r="N17" s="11">
        <f>1.8^-M17</f>
        <v>1.3953702286508129</v>
      </c>
      <c r="O17" s="10" t="s">
        <v>33</v>
      </c>
      <c r="P17" s="10">
        <f>N17-L16</f>
        <v>0.39537022865081295</v>
      </c>
    </row>
    <row r="18" spans="1:16">
      <c r="A18" s="8" t="s">
        <v>123</v>
      </c>
      <c r="B18" s="19">
        <v>18.66</v>
      </c>
      <c r="C18" s="19">
        <v>0.02</v>
      </c>
      <c r="D18" s="19">
        <v>18.04</v>
      </c>
      <c r="E18" s="19">
        <v>0.03</v>
      </c>
      <c r="F18" s="9">
        <f>(B18-D18)</f>
        <v>0.62000000000000099</v>
      </c>
      <c r="G18" s="8"/>
      <c r="H18" s="10"/>
      <c r="I18" s="10"/>
      <c r="J18" s="10"/>
      <c r="K18" s="10"/>
      <c r="L18" s="10"/>
      <c r="M18" s="10"/>
      <c r="N18" s="11"/>
      <c r="O18" s="10"/>
      <c r="P18" s="10"/>
    </row>
    <row r="19" spans="1:16">
      <c r="A19" s="8" t="s">
        <v>140</v>
      </c>
      <c r="B19" s="19">
        <v>16.84</v>
      </c>
      <c r="C19" s="19">
        <v>0.02</v>
      </c>
      <c r="D19" s="19">
        <v>17.77</v>
      </c>
      <c r="E19" s="19">
        <v>0.01</v>
      </c>
      <c r="F19" s="9">
        <f>(B19-D19)</f>
        <v>-0.92999999999999972</v>
      </c>
      <c r="G19" s="8" t="s">
        <v>141</v>
      </c>
      <c r="H19" s="10">
        <f>AVERAGE(F19:F21)</f>
        <v>-0.30666666666666725</v>
      </c>
      <c r="I19" s="10">
        <f>STDEV(F19:F21)</f>
        <v>0.54003086331554473</v>
      </c>
      <c r="J19" s="10">
        <f>H19-$H$16</f>
        <v>-0.48333333333333428</v>
      </c>
      <c r="K19" s="10">
        <f>(($I$16^2)+(I19^2))^(1/2)</f>
        <v>0.672507744688986</v>
      </c>
      <c r="L19" s="10">
        <f>1.8^-(J19)</f>
        <v>1.3285616462458409</v>
      </c>
      <c r="M19" s="10">
        <f>J19+K19</f>
        <v>0.18917441135565172</v>
      </c>
      <c r="N19" s="11">
        <f>1.8^-M19</f>
        <v>0.89476497197740801</v>
      </c>
      <c r="O19" s="10" t="s">
        <v>138</v>
      </c>
      <c r="P19" s="10">
        <f>L19-N19</f>
        <v>0.43379667426843294</v>
      </c>
    </row>
    <row r="20" spans="1:16">
      <c r="A20" s="8" t="s">
        <v>142</v>
      </c>
      <c r="B20" s="19">
        <v>17.8</v>
      </c>
      <c r="C20" s="19">
        <v>0.01</v>
      </c>
      <c r="D20" s="19">
        <v>17.78</v>
      </c>
      <c r="E20" s="19">
        <v>0.01</v>
      </c>
      <c r="F20" s="9">
        <f>(B20-D20)</f>
        <v>1.9999999999999574E-2</v>
      </c>
      <c r="G20" s="8"/>
      <c r="H20" s="17"/>
      <c r="I20" s="17"/>
      <c r="J20" s="17"/>
      <c r="K20" s="17"/>
      <c r="L20" s="17"/>
      <c r="M20" s="10">
        <f>J19-K19</f>
        <v>-1.1558410780223203</v>
      </c>
      <c r="N20" s="11">
        <f>1.8^-M20</f>
        <v>1.9726700342042733</v>
      </c>
      <c r="O20" s="10" t="s">
        <v>33</v>
      </c>
      <c r="P20" s="10">
        <f>N20-L19</f>
        <v>0.64410838795843239</v>
      </c>
    </row>
    <row r="21" spans="1:16">
      <c r="A21" s="8" t="s">
        <v>144</v>
      </c>
      <c r="B21" s="19">
        <v>18.38</v>
      </c>
      <c r="C21" s="19">
        <v>0.02</v>
      </c>
      <c r="D21" s="19">
        <v>18.39</v>
      </c>
      <c r="E21" s="19">
        <v>0</v>
      </c>
      <c r="F21" s="9">
        <f>(B21-D21)</f>
        <v>-1.0000000000001563E-2</v>
      </c>
      <c r="G21" s="8"/>
      <c r="H21" s="17"/>
      <c r="I21" s="17"/>
      <c r="J21" s="17"/>
      <c r="K21" s="17"/>
      <c r="L21" s="17"/>
      <c r="M21" s="17"/>
      <c r="N21" s="17"/>
      <c r="O21" s="17"/>
      <c r="P21" s="17"/>
    </row>
    <row r="22" spans="1:16">
      <c r="A22" s="8" t="s">
        <v>145</v>
      </c>
      <c r="B22" s="19">
        <v>18.489999999999998</v>
      </c>
      <c r="C22" s="19">
        <v>0.02</v>
      </c>
      <c r="D22" s="19">
        <v>18.55</v>
      </c>
      <c r="E22" s="19">
        <v>0.02</v>
      </c>
      <c r="F22" s="9">
        <f>(B22-D22)</f>
        <v>-6.0000000000002274E-2</v>
      </c>
      <c r="G22" s="8" t="s">
        <v>143</v>
      </c>
      <c r="H22" s="10">
        <f>AVERAGE(F22:F24)</f>
        <v>1.6666666666666902E-2</v>
      </c>
      <c r="I22" s="10">
        <f>STDEV(F22:F24)</f>
        <v>0.10016652800878037</v>
      </c>
      <c r="J22" s="10">
        <f>H22-$H$16</f>
        <v>-0.16000000000000014</v>
      </c>
      <c r="K22" s="10">
        <f>(($I$16^2)+(I22^2))^(1/2)</f>
        <v>0.41311822359545891</v>
      </c>
      <c r="L22" s="10">
        <f>1.8^-(J22)</f>
        <v>1.0986101340362511</v>
      </c>
      <c r="M22" s="10">
        <f>J22+K22</f>
        <v>0.25311822359545877</v>
      </c>
      <c r="N22" s="11">
        <f>1.8^-M22</f>
        <v>0.86175909763932179</v>
      </c>
      <c r="O22" s="10" t="s">
        <v>138</v>
      </c>
      <c r="P22" s="10">
        <f>L22-N22</f>
        <v>0.23685103639692928</v>
      </c>
    </row>
    <row r="23" spans="1:16">
      <c r="A23" s="8" t="s">
        <v>147</v>
      </c>
      <c r="B23" s="19">
        <v>18.100000000000001</v>
      </c>
      <c r="C23" s="19">
        <v>0.03</v>
      </c>
      <c r="D23" s="19">
        <v>18.12</v>
      </c>
      <c r="E23" s="19">
        <v>0.01</v>
      </c>
      <c r="F23" s="9">
        <f>(B23-D23)</f>
        <v>-1.9999999999999574E-2</v>
      </c>
      <c r="G23" s="8"/>
      <c r="H23" s="17"/>
      <c r="I23" s="17"/>
      <c r="J23" s="17"/>
      <c r="K23" s="17"/>
      <c r="L23" s="17"/>
      <c r="M23" s="10">
        <f>J22-K22</f>
        <v>-0.57311822359545905</v>
      </c>
      <c r="N23" s="11">
        <f>1.8^-M23</f>
        <v>1.400558729131399</v>
      </c>
      <c r="O23" s="10" t="s">
        <v>33</v>
      </c>
      <c r="P23" s="10">
        <f>N23-L22</f>
        <v>0.30194859509514793</v>
      </c>
    </row>
    <row r="24" spans="1:16">
      <c r="A24" s="8" t="s">
        <v>148</v>
      </c>
      <c r="B24" s="19">
        <v>18.46</v>
      </c>
      <c r="C24" s="19">
        <v>0.06</v>
      </c>
      <c r="D24" s="19">
        <v>18.329999999999998</v>
      </c>
      <c r="E24" s="19">
        <v>0.06</v>
      </c>
      <c r="F24" s="9">
        <f>(B24-D24)</f>
        <v>0.13000000000000256</v>
      </c>
      <c r="G24" s="8"/>
      <c r="H24" s="17"/>
      <c r="I24" s="17"/>
      <c r="J24" s="17"/>
      <c r="K24" s="17"/>
      <c r="L24" s="17"/>
      <c r="M24" s="17"/>
      <c r="N24" s="17"/>
      <c r="O24" s="17"/>
      <c r="P24" s="17"/>
    </row>
  </sheetData>
  <mergeCells count="6">
    <mergeCell ref="T3:U3"/>
    <mergeCell ref="T9:U9"/>
    <mergeCell ref="D1:E1"/>
    <mergeCell ref="D14:E14"/>
    <mergeCell ref="B14:C14"/>
    <mergeCell ref="B1:C1"/>
  </mergeCells>
  <phoneticPr fontId="15" type="noConversion"/>
  <pageMargins left="0.75" right="0.75" top="1" bottom="1" header="0.5" footer="0.5"/>
  <pageSetup scale="6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171006_Lon_Comp</vt:lpstr>
      <vt:lpstr>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Levasseur</cp:lastModifiedBy>
  <cp:lastPrinted>2017-10-16T22:16:54Z</cp:lastPrinted>
  <dcterms:created xsi:type="dcterms:W3CDTF">2017-09-28T15:06:30Z</dcterms:created>
  <dcterms:modified xsi:type="dcterms:W3CDTF">2017-10-16T22:18:47Z</dcterms:modified>
</cp:coreProperties>
</file>