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  <c r="C40" i="1"/>
  <c r="C53" i="1"/>
  <c r="D39" i="1"/>
  <c r="D40" i="1"/>
  <c r="D53" i="1"/>
  <c r="E39" i="1"/>
  <c r="E40" i="1"/>
  <c r="E53" i="1"/>
  <c r="C41" i="1"/>
  <c r="C42" i="1"/>
  <c r="C54" i="1"/>
  <c r="D41" i="1"/>
  <c r="D42" i="1"/>
  <c r="D54" i="1"/>
  <c r="E41" i="1"/>
  <c r="E42" i="1"/>
  <c r="E54" i="1"/>
  <c r="C43" i="1"/>
  <c r="C44" i="1"/>
  <c r="C55" i="1"/>
  <c r="D43" i="1"/>
  <c r="D44" i="1"/>
  <c r="D55" i="1"/>
  <c r="E43" i="1"/>
  <c r="E44" i="1"/>
  <c r="E55" i="1"/>
  <c r="C45" i="1"/>
  <c r="C46" i="1"/>
  <c r="C56" i="1"/>
  <c r="D45" i="1"/>
  <c r="D46" i="1"/>
  <c r="D56" i="1"/>
  <c r="E45" i="1"/>
  <c r="E46" i="1"/>
  <c r="E56" i="1"/>
  <c r="B45" i="1"/>
  <c r="B46" i="1"/>
  <c r="B56" i="1"/>
  <c r="B43" i="1"/>
  <c r="B44" i="1"/>
  <c r="B55" i="1"/>
  <c r="B41" i="1"/>
  <c r="B42" i="1"/>
  <c r="B54" i="1"/>
  <c r="B39" i="1"/>
  <c r="B40" i="1"/>
  <c r="B53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B32" i="1"/>
  <c r="B31" i="1"/>
  <c r="B30" i="1"/>
  <c r="B29" i="1"/>
  <c r="C20" i="1"/>
  <c r="D20" i="1"/>
  <c r="E20" i="1"/>
  <c r="F20" i="1"/>
  <c r="C21" i="1"/>
  <c r="D21" i="1"/>
  <c r="E21" i="1"/>
  <c r="F21" i="1"/>
  <c r="C22" i="1"/>
  <c r="D22" i="1"/>
  <c r="E22" i="1"/>
  <c r="F22" i="1"/>
  <c r="B22" i="1"/>
  <c r="B21" i="1"/>
  <c r="B20" i="1"/>
  <c r="C19" i="1"/>
  <c r="D19" i="1"/>
  <c r="E19" i="1"/>
  <c r="F19" i="1"/>
  <c r="B19" i="1"/>
  <c r="C18" i="1"/>
  <c r="D18" i="1"/>
  <c r="E18" i="1"/>
  <c r="F18" i="1"/>
  <c r="C4" i="1"/>
  <c r="D4" i="1"/>
  <c r="E4" i="1"/>
  <c r="F4" i="1"/>
</calcChain>
</file>

<file path=xl/sharedStrings.xml><?xml version="1.0" encoding="utf-8"?>
<sst xmlns="http://schemas.openxmlformats.org/spreadsheetml/2006/main" count="52" uniqueCount="20">
  <si>
    <t>Date</t>
  </si>
  <si>
    <t>Time</t>
  </si>
  <si>
    <t>Minutes since last measurement</t>
  </si>
  <si>
    <t>Total minutes</t>
  </si>
  <si>
    <t>LVS A</t>
  </si>
  <si>
    <t>LVS B</t>
  </si>
  <si>
    <t>LVS ∆ppk A</t>
  </si>
  <si>
    <t>LVS ∆ppk B</t>
  </si>
  <si>
    <t>LVS ∆lon A</t>
  </si>
  <si>
    <t>LVS ∆lon B</t>
  </si>
  <si>
    <t>LVS ∆ppk ∆lon A</t>
  </si>
  <si>
    <t>LVS ∆ppk ∆lon B</t>
  </si>
  <si>
    <t>LVS</t>
  </si>
  <si>
    <t>LVS ∆ppk</t>
  </si>
  <si>
    <t>LVS ∆lon</t>
  </si>
  <si>
    <t>LVS ∆ppk ∆lon</t>
  </si>
  <si>
    <t>Average</t>
  </si>
  <si>
    <t>St Dev</t>
  </si>
  <si>
    <t>Growth Rates</t>
  </si>
  <si>
    <t>Average Growth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</si>
</sst>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0" fontId="4" fillId="0" borderId="1" xfId="0" applyFont="1" applyBorder="1"/>
    <xf numFmtId="14" fontId="4" fillId="0" borderId="2" xfId="0" applyNumberFormat="1" applyFont="1" applyBorder="1"/>
    <xf numFmtId="0" fontId="4" fillId="0" borderId="3" xfId="0" applyFont="1" applyBorder="1"/>
    <xf numFmtId="18" fontId="4" fillId="0" borderId="4" xfId="0" applyNumberFormat="1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/>
    <xf numFmtId="0" fontId="3" fillId="0" borderId="0" xfId="0" applyFont="1"/>
    <xf numFmtId="165" fontId="0" fillId="0" borderId="1" xfId="0" applyNumberFormat="1" applyBorder="1"/>
    <xf numFmtId="0" fontId="5" fillId="0" borderId="0" xfId="0" applyFont="1" applyFill="1" applyBorder="1"/>
    <xf numFmtId="0" fontId="3" fillId="0" borderId="0" xfId="0" applyFont="1" applyBorder="1" applyAlignment="1">
      <alignment horizont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Sheet1!$A$19</c:f>
              <c:strCache>
                <c:ptCount val="1"/>
                <c:pt idx="0">
                  <c:v>LVS</c:v>
                </c:pt>
              </c:strCache>
            </c:strRef>
          </c:tx>
          <c:spPr>
            <a:ln w="47625">
              <a:noFill/>
            </a:ln>
            <a:effectLst/>
          </c:spPr>
          <c:marker>
            <c:symbol val="circle"/>
            <c:size val="4"/>
            <c:spPr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Sheet1!$B$29:$F$29</c:f>
              </c:numRef>
            </c:plus>
            <c:minus>
              <c:numRef>
                <c:f>Sheet1!$B$29:$F$29</c:f>
              </c:numRef>
            </c:minus>
          </c:errBars>
          <c:xVal>
            <c:numRef>
              <c:f>Sheet1!$B$18:$F$18</c:f>
              <c:numCache>
                <c:formatCode>General</c:formatCode>
                <c:ptCount val="5"/>
                <c:pt idx="0">
                  <c:v>0.0</c:v>
                </c:pt>
                <c:pt idx="1">
                  <c:v>125.0</c:v>
                </c:pt>
                <c:pt idx="2">
                  <c:v>240.0</c:v>
                </c:pt>
                <c:pt idx="3">
                  <c:v>335.0</c:v>
                </c:pt>
                <c:pt idx="4">
                  <c:v>425.0</c:v>
                </c:pt>
              </c:numCache>
            </c:numRef>
          </c:xVal>
          <c:yVal>
            <c:numRef>
              <c:f>Sheet1!$B$19:$F$19</c:f>
              <c:numCache>
                <c:formatCode>0.000</c:formatCode>
                <c:ptCount val="5"/>
                <c:pt idx="0">
                  <c:v>0.147</c:v>
                </c:pt>
                <c:pt idx="1">
                  <c:v>0.207</c:v>
                </c:pt>
                <c:pt idx="2">
                  <c:v>0.276</c:v>
                </c:pt>
                <c:pt idx="3">
                  <c:v>0.34</c:v>
                </c:pt>
                <c:pt idx="4">
                  <c:v>0.428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Sheet1!$A$20</c:f>
              <c:strCache>
                <c:ptCount val="1"/>
                <c:pt idx="0">
                  <c:v>LVS ∆ppk</c:v>
                </c:pt>
              </c:strCache>
            </c:strRef>
          </c:tx>
          <c:spPr>
            <a:ln w="47625">
              <a:noFill/>
            </a:ln>
            <a:effectLst/>
          </c:spPr>
          <c:marker>
            <c:symbol val="circle"/>
            <c:size val="4"/>
            <c:spPr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Sheet1!$B$30:$F$30</c:f>
              </c:numRef>
            </c:plus>
            <c:minus>
              <c:numRef>
                <c:f>Sheet1!$B$30:$F$30</c:f>
              </c:numRef>
            </c:minus>
          </c:errBars>
          <c:xVal>
            <c:numRef>
              <c:f>Sheet1!$B$18:$F$18</c:f>
              <c:numCache>
                <c:formatCode>General</c:formatCode>
                <c:ptCount val="5"/>
                <c:pt idx="0">
                  <c:v>0.0</c:v>
                </c:pt>
                <c:pt idx="1">
                  <c:v>125.0</c:v>
                </c:pt>
                <c:pt idx="2">
                  <c:v>240.0</c:v>
                </c:pt>
                <c:pt idx="3">
                  <c:v>335.0</c:v>
                </c:pt>
                <c:pt idx="4">
                  <c:v>425.0</c:v>
                </c:pt>
              </c:numCache>
            </c:numRef>
          </c:xVal>
          <c:yVal>
            <c:numRef>
              <c:f>Sheet1!$B$20:$F$20</c:f>
              <c:numCache>
                <c:formatCode>General</c:formatCode>
                <c:ptCount val="5"/>
                <c:pt idx="0">
                  <c:v>0.15</c:v>
                </c:pt>
                <c:pt idx="1">
                  <c:v>0.2365</c:v>
                </c:pt>
                <c:pt idx="2">
                  <c:v>0.3095</c:v>
                </c:pt>
                <c:pt idx="3">
                  <c:v>0.388</c:v>
                </c:pt>
                <c:pt idx="4">
                  <c:v>0.536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Sheet1!$A$21</c:f>
              <c:strCache>
                <c:ptCount val="1"/>
                <c:pt idx="0">
                  <c:v>LVS ∆lon</c:v>
                </c:pt>
              </c:strCache>
            </c:strRef>
          </c:tx>
          <c:spPr>
            <a:ln w="47625">
              <a:noFill/>
            </a:ln>
            <a:effectLst/>
          </c:spPr>
          <c:marker>
            <c:symbol val="circle"/>
            <c:size val="4"/>
            <c:spPr>
              <a:solidFill>
                <a:srgbClr val="008000"/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Sheet1!$B$31:$F$31</c:f>
              </c:numRef>
            </c:plus>
            <c:minus>
              <c:numRef>
                <c:f>Sheet1!$B$31:$F$31</c:f>
              </c:numRef>
            </c:minus>
          </c:errBars>
          <c:xVal>
            <c:numRef>
              <c:f>Sheet1!$B$18:$F$18</c:f>
              <c:numCache>
                <c:formatCode>General</c:formatCode>
                <c:ptCount val="5"/>
                <c:pt idx="0">
                  <c:v>0.0</c:v>
                </c:pt>
                <c:pt idx="1">
                  <c:v>125.0</c:v>
                </c:pt>
                <c:pt idx="2">
                  <c:v>240.0</c:v>
                </c:pt>
                <c:pt idx="3">
                  <c:v>335.0</c:v>
                </c:pt>
                <c:pt idx="4">
                  <c:v>425.0</c:v>
                </c:pt>
              </c:numCache>
            </c:numRef>
          </c:xVal>
          <c:yVal>
            <c:numRef>
              <c:f>Sheet1!$B$21:$F$21</c:f>
              <c:numCache>
                <c:formatCode>General</c:formatCode>
                <c:ptCount val="5"/>
                <c:pt idx="0">
                  <c:v>0.15</c:v>
                </c:pt>
                <c:pt idx="1">
                  <c:v>0.2055</c:v>
                </c:pt>
                <c:pt idx="2">
                  <c:v>0.256</c:v>
                </c:pt>
                <c:pt idx="3">
                  <c:v>0.3015</c:v>
                </c:pt>
                <c:pt idx="4">
                  <c:v>0.384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Sheet1!$A$22</c:f>
              <c:strCache>
                <c:ptCount val="1"/>
                <c:pt idx="0">
                  <c:v>LVS ∆ppk ∆lon</c:v>
                </c:pt>
              </c:strCache>
            </c:strRef>
          </c:tx>
          <c:spPr>
            <a:ln w="47625">
              <a:noFill/>
            </a:ln>
            <a:effectLst/>
          </c:spPr>
          <c:marker>
            <c:symbol val="circle"/>
            <c:size val="4"/>
            <c:spPr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Sheet1!$B$32:$F$32</c:f>
              </c:numRef>
            </c:plus>
            <c:minus>
              <c:numRef>
                <c:f>Sheet1!$B$32:$F$32</c:f>
              </c:numRef>
            </c:minus>
          </c:errBars>
          <c:xVal>
            <c:numRef>
              <c:f>Sheet1!$B$18:$F$18</c:f>
              <c:numCache>
                <c:formatCode>General</c:formatCode>
                <c:ptCount val="5"/>
                <c:pt idx="0">
                  <c:v>0.0</c:v>
                </c:pt>
                <c:pt idx="1">
                  <c:v>125.0</c:v>
                </c:pt>
                <c:pt idx="2">
                  <c:v>240.0</c:v>
                </c:pt>
                <c:pt idx="3">
                  <c:v>335.0</c:v>
                </c:pt>
                <c:pt idx="4">
                  <c:v>425.0</c:v>
                </c:pt>
              </c:numCache>
            </c:numRef>
          </c:xVal>
          <c:yVal>
            <c:numRef>
              <c:f>Sheet1!$B$22:$F$22</c:f>
              <c:numCache>
                <c:formatCode>General</c:formatCode>
                <c:ptCount val="5"/>
                <c:pt idx="0">
                  <c:v>0.1435</c:v>
                </c:pt>
                <c:pt idx="1">
                  <c:v>0.2135</c:v>
                </c:pt>
                <c:pt idx="2">
                  <c:v>0.279</c:v>
                </c:pt>
                <c:pt idx="3">
                  <c:v>0.3485</c:v>
                </c:pt>
                <c:pt idx="4">
                  <c:v>0.455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881336"/>
        <c:axId val="-2125875448"/>
      </c:scatterChart>
      <c:valAx>
        <c:axId val="-2125881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(minutes)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5875448"/>
        <c:crossesAt val="0.1"/>
        <c:crossBetween val="midCat"/>
      </c:valAx>
      <c:valAx>
        <c:axId val="-2125875448"/>
        <c:scaling>
          <c:logBase val="10.0"/>
          <c:orientation val="minMax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OD</a:t>
                </a:r>
                <a:r>
                  <a:rPr lang="en-US" baseline="-25000"/>
                  <a:t>600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out"/>
        <c:tickLblPos val="nextTo"/>
        <c:crossAx val="-2125881336"/>
        <c:crosses val="autoZero"/>
        <c:crossBetween val="midCat"/>
        <c:majorUnit val="10.0"/>
        <c:minorUnit val="10.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71120</xdr:colOff>
      <xdr:row>22</xdr:row>
      <xdr:rowOff>60960</xdr:rowOff>
    </xdr:from>
    <xdr:to>
      <xdr:col>12</xdr:col>
      <xdr:colOff>792480</xdr:colOff>
      <xdr:row>61</xdr:row>
      <xdr:rowOff>158496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6"/>
  <sheetViews>
    <sheetView tabSelected="1" zoomScale="125" zoomScaleNormal="125" zoomScalePageLayoutView="125" workbookViewId="0">
      <selection activeCell="I7" sqref="I7"/>
    </sheetView>
  </sheetViews>
  <sheetFormatPr baseColWidth="10" defaultRowHeight="15" x14ac:dyDescent="0"/>
  <cols>
    <col min="1" max="1" width="27.6640625" bestFit="1" customWidth="1"/>
    <col min="2" max="2" width="8.83203125" bestFit="1" customWidth="1"/>
    <col min="3" max="4" width="9.1640625" bestFit="1" customWidth="1"/>
    <col min="7" max="7" width="2.5" customWidth="1"/>
  </cols>
  <sheetData>
    <row r="1" spans="1:6">
      <c r="A1" s="1" t="s">
        <v>0</v>
      </c>
      <c r="B1" s="2">
        <v>42972</v>
      </c>
      <c r="C1" s="2">
        <v>42972</v>
      </c>
      <c r="D1" s="2">
        <v>42972</v>
      </c>
      <c r="E1" s="2">
        <v>42972</v>
      </c>
      <c r="F1" s="2">
        <v>42972</v>
      </c>
    </row>
    <row r="2" spans="1:6">
      <c r="A2" s="1" t="s">
        <v>1</v>
      </c>
      <c r="B2" s="3">
        <v>0.39583333333333331</v>
      </c>
      <c r="C2" s="3">
        <v>0.4826388888888889</v>
      </c>
      <c r="D2" s="3">
        <v>0.55902777777777779</v>
      </c>
      <c r="E2" s="3">
        <v>0.625</v>
      </c>
      <c r="F2" s="3">
        <v>0.6875</v>
      </c>
    </row>
    <row r="3" spans="1:6">
      <c r="A3" s="4" t="s">
        <v>2</v>
      </c>
      <c r="B3" s="1">
        <v>0</v>
      </c>
      <c r="C3" s="1">
        <v>125</v>
      </c>
      <c r="D3" s="1">
        <v>115</v>
      </c>
      <c r="E3" s="1">
        <v>95</v>
      </c>
      <c r="F3" s="1">
        <v>90</v>
      </c>
    </row>
    <row r="4" spans="1:6">
      <c r="A4" s="1" t="s">
        <v>3</v>
      </c>
      <c r="B4" s="1">
        <v>0</v>
      </c>
      <c r="C4" s="1">
        <f>B4+C3</f>
        <v>125</v>
      </c>
      <c r="D4" s="1">
        <f t="shared" ref="D4:F4" si="0">C4+D3</f>
        <v>240</v>
      </c>
      <c r="E4" s="1">
        <f t="shared" si="0"/>
        <v>335</v>
      </c>
      <c r="F4" s="1">
        <f t="shared" si="0"/>
        <v>425</v>
      </c>
    </row>
    <row r="5" spans="1:6">
      <c r="A5" s="1" t="s">
        <v>4</v>
      </c>
      <c r="B5" s="5">
        <v>0.15</v>
      </c>
      <c r="C5" s="5">
        <v>0.22</v>
      </c>
      <c r="D5" s="5">
        <v>0.28999999999999998</v>
      </c>
      <c r="E5" s="7">
        <v>0.35499999999999998</v>
      </c>
      <c r="F5" s="7">
        <v>0.44800000000000001</v>
      </c>
    </row>
    <row r="6" spans="1:6">
      <c r="A6" s="1" t="s">
        <v>5</v>
      </c>
      <c r="B6" s="5">
        <v>0.14399999999999999</v>
      </c>
      <c r="C6" s="5">
        <v>0.19400000000000001</v>
      </c>
      <c r="D6" s="5">
        <v>0.26200000000000001</v>
      </c>
      <c r="E6" s="7">
        <v>0.32500000000000001</v>
      </c>
      <c r="F6" s="7">
        <v>0.40799999999999997</v>
      </c>
    </row>
    <row r="7" spans="1:6">
      <c r="A7" s="6" t="s">
        <v>6</v>
      </c>
      <c r="B7" s="1">
        <v>0.14899999999999999</v>
      </c>
      <c r="C7" s="1">
        <v>0.23300000000000001</v>
      </c>
      <c r="D7" s="1">
        <v>0.30599999999999999</v>
      </c>
      <c r="E7" s="1">
        <v>0.38200000000000001</v>
      </c>
      <c r="F7" s="1">
        <v>0.52</v>
      </c>
    </row>
    <row r="8" spans="1:6">
      <c r="A8" s="6" t="s">
        <v>7</v>
      </c>
      <c r="B8" s="1">
        <v>0.151</v>
      </c>
      <c r="C8" s="1">
        <v>0.24</v>
      </c>
      <c r="D8" s="1">
        <v>0.313</v>
      </c>
      <c r="E8" s="1">
        <v>0.39400000000000002</v>
      </c>
      <c r="F8" s="1">
        <v>0.55200000000000005</v>
      </c>
    </row>
    <row r="9" spans="1:6">
      <c r="A9" s="6" t="s">
        <v>8</v>
      </c>
      <c r="B9" s="1">
        <v>0.152</v>
      </c>
      <c r="C9" s="1">
        <v>0.20799999999999999</v>
      </c>
      <c r="D9" s="1">
        <v>0.26</v>
      </c>
      <c r="E9" s="1">
        <v>0.307</v>
      </c>
      <c r="F9" s="1">
        <v>0.39400000000000002</v>
      </c>
    </row>
    <row r="10" spans="1:6">
      <c r="A10" s="6" t="s">
        <v>9</v>
      </c>
      <c r="B10" s="1">
        <v>0.14799999999999999</v>
      </c>
      <c r="C10" s="1">
        <v>0.20300000000000001</v>
      </c>
      <c r="D10" s="1">
        <v>0.252</v>
      </c>
      <c r="E10" s="1">
        <v>0.29599999999999999</v>
      </c>
      <c r="F10" s="1">
        <v>0.374</v>
      </c>
    </row>
    <row r="11" spans="1:6">
      <c r="A11" s="6" t="s">
        <v>10</v>
      </c>
      <c r="B11" s="1">
        <v>0.14399999999999999</v>
      </c>
      <c r="C11" s="1">
        <v>0.214</v>
      </c>
      <c r="D11" s="1">
        <v>0.27900000000000003</v>
      </c>
      <c r="E11" s="1">
        <v>0.34799999999999998</v>
      </c>
      <c r="F11" s="1">
        <v>0.46</v>
      </c>
    </row>
    <row r="12" spans="1:6">
      <c r="A12" s="6" t="s">
        <v>11</v>
      </c>
      <c r="B12" s="1">
        <v>0.14299999999999999</v>
      </c>
      <c r="C12" s="1">
        <v>0.21299999999999999</v>
      </c>
      <c r="D12" s="1">
        <v>0.27900000000000003</v>
      </c>
      <c r="E12" s="1">
        <v>0.34899999999999998</v>
      </c>
      <c r="F12" s="1">
        <v>0.45</v>
      </c>
    </row>
    <row r="14" spans="1:6">
      <c r="A14" s="15" t="s">
        <v>16</v>
      </c>
    </row>
    <row r="15" spans="1:6">
      <c r="A15" s="1" t="s">
        <v>0</v>
      </c>
      <c r="B15" s="2">
        <v>42972</v>
      </c>
      <c r="C15" s="2">
        <v>42972</v>
      </c>
      <c r="D15" s="2">
        <v>42972</v>
      </c>
      <c r="E15" s="2">
        <v>42972</v>
      </c>
      <c r="F15" s="2">
        <v>42972</v>
      </c>
    </row>
    <row r="16" spans="1:6">
      <c r="A16" s="1" t="s">
        <v>1</v>
      </c>
      <c r="B16" s="3">
        <v>0.39583333333333331</v>
      </c>
      <c r="C16" s="3">
        <v>0.4826388888888889</v>
      </c>
      <c r="D16" s="3">
        <v>0.55902777777777779</v>
      </c>
      <c r="E16" s="3">
        <v>0.625</v>
      </c>
      <c r="F16" s="3">
        <v>0.6875</v>
      </c>
    </row>
    <row r="17" spans="1:6">
      <c r="A17" s="4" t="s">
        <v>2</v>
      </c>
      <c r="B17" s="1">
        <v>0</v>
      </c>
      <c r="C17" s="1">
        <v>125</v>
      </c>
      <c r="D17" s="1">
        <v>115</v>
      </c>
      <c r="E17" s="1">
        <v>95</v>
      </c>
      <c r="F17" s="1">
        <v>90</v>
      </c>
    </row>
    <row r="18" spans="1:6">
      <c r="A18" s="1" t="s">
        <v>3</v>
      </c>
      <c r="B18" s="1">
        <v>0</v>
      </c>
      <c r="C18" s="1">
        <f>B18+C17</f>
        <v>125</v>
      </c>
      <c r="D18" s="1">
        <f t="shared" ref="D18" si="1">C18+D17</f>
        <v>240</v>
      </c>
      <c r="E18" s="1">
        <f t="shared" ref="E18" si="2">D18+E17</f>
        <v>335</v>
      </c>
      <c r="F18" s="1">
        <f t="shared" ref="F18" si="3">E18+F17</f>
        <v>425</v>
      </c>
    </row>
    <row r="19" spans="1:6">
      <c r="A19" s="1" t="s">
        <v>12</v>
      </c>
      <c r="B19" s="5">
        <f>AVERAGE(B5:B6)</f>
        <v>0.14699999999999999</v>
      </c>
      <c r="C19" s="5">
        <f t="shared" ref="C19:F19" si="4">AVERAGE(C5:C6)</f>
        <v>0.20700000000000002</v>
      </c>
      <c r="D19" s="5">
        <f t="shared" si="4"/>
        <v>0.27600000000000002</v>
      </c>
      <c r="E19" s="5">
        <f t="shared" si="4"/>
        <v>0.33999999999999997</v>
      </c>
      <c r="F19" s="5">
        <f t="shared" si="4"/>
        <v>0.42799999999999999</v>
      </c>
    </row>
    <row r="20" spans="1:6">
      <c r="A20" s="1" t="s">
        <v>13</v>
      </c>
      <c r="B20" s="1">
        <f>AVERAGE(B7:B8)</f>
        <v>0.15</v>
      </c>
      <c r="C20" s="1">
        <f t="shared" ref="C20:F20" si="5">AVERAGE(C7:C8)</f>
        <v>0.23649999999999999</v>
      </c>
      <c r="D20" s="1">
        <f t="shared" si="5"/>
        <v>0.3095</v>
      </c>
      <c r="E20" s="1">
        <f t="shared" si="5"/>
        <v>0.38800000000000001</v>
      </c>
      <c r="F20" s="1">
        <f t="shared" si="5"/>
        <v>0.53600000000000003</v>
      </c>
    </row>
    <row r="21" spans="1:6">
      <c r="A21" s="1" t="s">
        <v>14</v>
      </c>
      <c r="B21" s="1">
        <f>AVERAGE(B9:B10)</f>
        <v>0.15</v>
      </c>
      <c r="C21" s="1">
        <f t="shared" ref="C21:F21" si="6">AVERAGE(C9:C10)</f>
        <v>0.20550000000000002</v>
      </c>
      <c r="D21" s="1">
        <f t="shared" si="6"/>
        <v>0.25600000000000001</v>
      </c>
      <c r="E21" s="1">
        <f t="shared" si="6"/>
        <v>0.30149999999999999</v>
      </c>
      <c r="F21" s="1">
        <f t="shared" si="6"/>
        <v>0.38400000000000001</v>
      </c>
    </row>
    <row r="22" spans="1:6">
      <c r="A22" s="1" t="s">
        <v>15</v>
      </c>
      <c r="B22" s="1">
        <f>AVERAGE(B11:B12)</f>
        <v>0.14349999999999999</v>
      </c>
      <c r="C22" s="1">
        <f t="shared" ref="C22:F22" si="7">AVERAGE(C11:C12)</f>
        <v>0.2135</v>
      </c>
      <c r="D22" s="1">
        <f t="shared" si="7"/>
        <v>0.27900000000000003</v>
      </c>
      <c r="E22" s="1">
        <f t="shared" si="7"/>
        <v>0.34849999999999998</v>
      </c>
      <c r="F22" s="1">
        <f t="shared" si="7"/>
        <v>0.45500000000000002</v>
      </c>
    </row>
    <row r="24" spans="1:6" hidden="1">
      <c r="A24" s="15" t="s">
        <v>17</v>
      </c>
    </row>
    <row r="25" spans="1:6" hidden="1">
      <c r="A25" s="8" t="s">
        <v>0</v>
      </c>
      <c r="B25" s="9">
        <v>42972</v>
      </c>
      <c r="C25" s="9">
        <v>42972</v>
      </c>
      <c r="D25" s="9">
        <v>42972</v>
      </c>
      <c r="E25" s="9">
        <v>42972</v>
      </c>
      <c r="F25" s="9">
        <v>42972</v>
      </c>
    </row>
    <row r="26" spans="1:6" hidden="1">
      <c r="A26" s="10" t="s">
        <v>1</v>
      </c>
      <c r="B26" s="11">
        <v>0.39583333333333331</v>
      </c>
      <c r="C26" s="11">
        <v>0.4826388888888889</v>
      </c>
      <c r="D26" s="11">
        <v>0.55902777777777779</v>
      </c>
      <c r="E26" s="11">
        <v>0.625</v>
      </c>
      <c r="F26" s="11">
        <v>0.6875</v>
      </c>
    </row>
    <row r="27" spans="1:6" hidden="1">
      <c r="A27" s="12" t="s">
        <v>2</v>
      </c>
      <c r="B27" s="13">
        <v>0</v>
      </c>
      <c r="C27" s="13">
        <v>125</v>
      </c>
      <c r="D27" s="13">
        <v>115</v>
      </c>
      <c r="E27" s="13">
        <v>95</v>
      </c>
      <c r="F27" s="13">
        <v>90</v>
      </c>
    </row>
    <row r="28" spans="1:6" hidden="1">
      <c r="A28" s="10" t="s">
        <v>3</v>
      </c>
      <c r="B28" s="13">
        <v>0</v>
      </c>
      <c r="C28" s="13">
        <v>125</v>
      </c>
      <c r="D28" s="13">
        <v>240</v>
      </c>
      <c r="E28" s="13">
        <v>335</v>
      </c>
      <c r="F28" s="13">
        <v>425</v>
      </c>
    </row>
    <row r="29" spans="1:6" hidden="1">
      <c r="A29" s="10" t="s">
        <v>12</v>
      </c>
      <c r="B29" s="14">
        <f>STDEV(B5:B6)</f>
        <v>4.2426406871192892E-3</v>
      </c>
      <c r="C29" s="14">
        <f t="shared" ref="C29:F29" si="8">STDEV(C5:C6)</f>
        <v>1.8384776310850233E-2</v>
      </c>
      <c r="D29" s="14">
        <f t="shared" si="8"/>
        <v>1.9798989873223309E-2</v>
      </c>
      <c r="E29" s="14">
        <f t="shared" si="8"/>
        <v>2.1213203435596406E-2</v>
      </c>
      <c r="F29" s="14">
        <f t="shared" si="8"/>
        <v>2.8284271247461926E-2</v>
      </c>
    </row>
    <row r="30" spans="1:6" hidden="1">
      <c r="A30" s="10" t="s">
        <v>13</v>
      </c>
      <c r="B30" s="13">
        <f>STDEV(B7:B8)</f>
        <v>1.4142135623730963E-3</v>
      </c>
      <c r="C30" s="13">
        <f t="shared" ref="C30:F30" si="9">STDEV(C7:C8)</f>
        <v>4.9497474683058177E-3</v>
      </c>
      <c r="D30" s="13">
        <f t="shared" si="9"/>
        <v>4.9497474683058368E-3</v>
      </c>
      <c r="E30" s="13">
        <f t="shared" si="9"/>
        <v>8.4852813742385784E-3</v>
      </c>
      <c r="F30" s="13">
        <f t="shared" si="9"/>
        <v>2.2627416997969541E-2</v>
      </c>
    </row>
    <row r="31" spans="1:6" hidden="1">
      <c r="A31" s="10" t="s">
        <v>14</v>
      </c>
      <c r="B31" s="13">
        <f>STDEV(B9:B10)</f>
        <v>2.8284271247461927E-3</v>
      </c>
      <c r="C31" s="13">
        <f t="shared" ref="C31:F31" si="10">STDEV(C9:C10)</f>
        <v>3.5355339059327212E-3</v>
      </c>
      <c r="D31" s="13">
        <f t="shared" si="10"/>
        <v>5.6568542494923853E-3</v>
      </c>
      <c r="E31" s="13">
        <f t="shared" si="10"/>
        <v>7.7781745930520299E-3</v>
      </c>
      <c r="F31" s="13">
        <f t="shared" si="10"/>
        <v>1.4142135623730963E-2</v>
      </c>
    </row>
    <row r="32" spans="1:6" hidden="1">
      <c r="A32" s="10" t="s">
        <v>15</v>
      </c>
      <c r="B32" s="13">
        <f>STDEV(B11:B12)</f>
        <v>7.0710678118654816E-4</v>
      </c>
      <c r="C32" s="13">
        <f t="shared" ref="C32:F32" si="11">STDEV(C11:C12)</f>
        <v>7.0710678118654816E-4</v>
      </c>
      <c r="D32" s="13">
        <f t="shared" si="11"/>
        <v>0</v>
      </c>
      <c r="E32" s="13">
        <f t="shared" si="11"/>
        <v>7.0710678118654816E-4</v>
      </c>
      <c r="F32" s="13">
        <f t="shared" si="11"/>
        <v>7.0710678118654814E-3</v>
      </c>
    </row>
    <row r="33" spans="1:5" hidden="1"/>
    <row r="34" spans="1:5" hidden="1">
      <c r="A34" s="17" t="s">
        <v>18</v>
      </c>
      <c r="B34" s="18"/>
      <c r="C34" s="18"/>
    </row>
    <row r="35" spans="1:5" hidden="1">
      <c r="A35" s="8" t="s">
        <v>0</v>
      </c>
      <c r="B35" s="9">
        <v>42972</v>
      </c>
      <c r="C35" s="9">
        <v>42972</v>
      </c>
      <c r="D35" s="9">
        <v>42972</v>
      </c>
      <c r="E35" s="9">
        <v>42972</v>
      </c>
    </row>
    <row r="36" spans="1:5" hidden="1">
      <c r="A36" s="10" t="s">
        <v>1</v>
      </c>
      <c r="B36" s="11">
        <v>0.4826388888888889</v>
      </c>
      <c r="C36" s="11">
        <v>0.55902777777777779</v>
      </c>
      <c r="D36" s="11">
        <v>0.625</v>
      </c>
      <c r="E36" s="11">
        <v>0.6875</v>
      </c>
    </row>
    <row r="37" spans="1:5" hidden="1">
      <c r="A37" s="12" t="s">
        <v>2</v>
      </c>
      <c r="B37" s="13">
        <v>125</v>
      </c>
      <c r="C37" s="13">
        <v>115</v>
      </c>
      <c r="D37" s="13">
        <v>95</v>
      </c>
      <c r="E37" s="13">
        <v>90</v>
      </c>
    </row>
    <row r="38" spans="1:5" hidden="1">
      <c r="A38" s="10" t="s">
        <v>3</v>
      </c>
      <c r="B38" s="13">
        <v>125</v>
      </c>
      <c r="C38" s="13">
        <v>240</v>
      </c>
      <c r="D38" s="13">
        <v>335</v>
      </c>
      <c r="E38" s="13">
        <v>425</v>
      </c>
    </row>
    <row r="39" spans="1:5" hidden="1">
      <c r="A39" s="1" t="s">
        <v>4</v>
      </c>
      <c r="B39" s="16">
        <f>B$37/(3.3*LOG(C5/B5,10))</f>
        <v>227.73080081018801</v>
      </c>
      <c r="C39" s="16">
        <f t="shared" ref="C39:E39" si="12">C$37/(3.3*LOG(D5/C5,10))</f>
        <v>290.46378619855454</v>
      </c>
      <c r="D39" s="16">
        <f t="shared" si="12"/>
        <v>327.7668493620676</v>
      </c>
      <c r="E39" s="16">
        <f t="shared" si="12"/>
        <v>269.89429769683022</v>
      </c>
    </row>
    <row r="40" spans="1:5" hidden="1">
      <c r="A40" s="1" t="s">
        <v>5</v>
      </c>
      <c r="B40" s="16">
        <f t="shared" ref="B40:E46" si="13">B$37/(3.3*LOG(C6/B6,10))</f>
        <v>292.63759979087632</v>
      </c>
      <c r="C40" s="16">
        <f t="shared" si="13"/>
        <v>267.03909559104136</v>
      </c>
      <c r="D40" s="16">
        <f t="shared" si="13"/>
        <v>307.62173665038762</v>
      </c>
      <c r="E40" s="16">
        <f t="shared" si="13"/>
        <v>276.1045780979843</v>
      </c>
    </row>
    <row r="41" spans="1:5" hidden="1">
      <c r="A41" s="6" t="s">
        <v>6</v>
      </c>
      <c r="B41" s="16">
        <f t="shared" si="13"/>
        <v>195.08088606482116</v>
      </c>
      <c r="C41" s="16">
        <f t="shared" si="13"/>
        <v>294.41419368219846</v>
      </c>
      <c r="D41" s="16">
        <f t="shared" si="13"/>
        <v>298.80942665873221</v>
      </c>
      <c r="E41" s="16">
        <f t="shared" si="13"/>
        <v>203.6190174546264</v>
      </c>
    </row>
    <row r="42" spans="1:5" hidden="1">
      <c r="A42" s="6" t="s">
        <v>7</v>
      </c>
      <c r="B42" s="16">
        <f t="shared" si="13"/>
        <v>188.23226919773734</v>
      </c>
      <c r="C42" s="16">
        <f t="shared" si="13"/>
        <v>302.15511511446846</v>
      </c>
      <c r="D42" s="16">
        <f t="shared" si="13"/>
        <v>288.01736951237206</v>
      </c>
      <c r="E42" s="16">
        <f t="shared" si="13"/>
        <v>186.23460396508301</v>
      </c>
    </row>
    <row r="43" spans="1:5" hidden="1">
      <c r="A43" s="6" t="s">
        <v>8</v>
      </c>
      <c r="B43" s="16">
        <f>B$37/(3.3*LOG(C9/B9,10))</f>
        <v>278.07119531491759</v>
      </c>
      <c r="C43" s="16">
        <f t="shared" ref="C43:E43" si="14">C$37/(3.3*LOG(D9/C9,10))</f>
        <v>359.5963282513211</v>
      </c>
      <c r="D43" s="16">
        <f t="shared" si="14"/>
        <v>398.91731192561764</v>
      </c>
      <c r="E43" s="16">
        <f t="shared" si="14"/>
        <v>251.69130055465601</v>
      </c>
    </row>
    <row r="44" spans="1:5" hidden="1">
      <c r="A44" s="6" t="s">
        <v>9</v>
      </c>
      <c r="B44" s="16">
        <f t="shared" si="13"/>
        <v>276.01541060363428</v>
      </c>
      <c r="C44" s="16">
        <f t="shared" si="13"/>
        <v>371.10557836984577</v>
      </c>
      <c r="D44" s="16">
        <f t="shared" si="13"/>
        <v>411.89578989193052</v>
      </c>
      <c r="E44" s="16">
        <f t="shared" si="13"/>
        <v>268.48549418826809</v>
      </c>
    </row>
    <row r="45" spans="1:5" hidden="1">
      <c r="A45" s="6" t="s">
        <v>10</v>
      </c>
      <c r="B45" s="16">
        <f t="shared" si="13"/>
        <v>220.15987095661455</v>
      </c>
      <c r="C45" s="16">
        <f t="shared" si="13"/>
        <v>302.52934094745569</v>
      </c>
      <c r="D45" s="16">
        <f t="shared" si="13"/>
        <v>299.95172271890999</v>
      </c>
      <c r="E45" s="16">
        <f t="shared" si="13"/>
        <v>225.06226374225713</v>
      </c>
    </row>
    <row r="46" spans="1:5" hidden="1">
      <c r="A46" s="6" t="s">
        <v>11</v>
      </c>
      <c r="B46" s="16">
        <f t="shared" si="13"/>
        <v>218.89740693710712</v>
      </c>
      <c r="C46" s="16">
        <f t="shared" si="13"/>
        <v>297.27962302774023</v>
      </c>
      <c r="D46" s="16">
        <f t="shared" si="13"/>
        <v>296.10693731833771</v>
      </c>
      <c r="E46" s="16">
        <f t="shared" si="13"/>
        <v>247.06447157308051</v>
      </c>
    </row>
    <row r="48" spans="1:5">
      <c r="A48" s="15" t="s">
        <v>19</v>
      </c>
    </row>
    <row r="49" spans="1:5">
      <c r="A49" s="8" t="s">
        <v>0</v>
      </c>
      <c r="B49" s="9">
        <v>42972</v>
      </c>
      <c r="C49" s="9">
        <v>42972</v>
      </c>
      <c r="D49" s="9">
        <v>42972</v>
      </c>
      <c r="E49" s="9">
        <v>42972</v>
      </c>
    </row>
    <row r="50" spans="1:5">
      <c r="A50" s="10" t="s">
        <v>1</v>
      </c>
      <c r="B50" s="11">
        <v>0.4826388888888889</v>
      </c>
      <c r="C50" s="11">
        <v>0.55902777777777779</v>
      </c>
      <c r="D50" s="11">
        <v>0.625</v>
      </c>
      <c r="E50" s="11">
        <v>0.6875</v>
      </c>
    </row>
    <row r="51" spans="1:5">
      <c r="A51" s="12" t="s">
        <v>2</v>
      </c>
      <c r="B51" s="13">
        <v>125</v>
      </c>
      <c r="C51" s="13">
        <v>115</v>
      </c>
      <c r="D51" s="13">
        <v>95</v>
      </c>
      <c r="E51" s="13">
        <v>90</v>
      </c>
    </row>
    <row r="52" spans="1:5">
      <c r="A52" s="10" t="s">
        <v>3</v>
      </c>
      <c r="B52" s="13">
        <v>125</v>
      </c>
      <c r="C52" s="13">
        <v>240</v>
      </c>
      <c r="D52" s="13">
        <v>335</v>
      </c>
      <c r="E52" s="13">
        <v>425</v>
      </c>
    </row>
    <row r="53" spans="1:5">
      <c r="A53" s="8" t="s">
        <v>12</v>
      </c>
      <c r="B53" s="16">
        <f>AVERAGE(B39:B40)</f>
        <v>260.18420030053215</v>
      </c>
      <c r="C53" s="16">
        <f t="shared" ref="C53:E53" si="15">AVERAGE(C39:C40)</f>
        <v>278.75144089479795</v>
      </c>
      <c r="D53" s="16">
        <f t="shared" si="15"/>
        <v>317.69429300622761</v>
      </c>
      <c r="E53" s="16">
        <f t="shared" si="15"/>
        <v>272.99943789740723</v>
      </c>
    </row>
    <row r="54" spans="1:5">
      <c r="A54" s="8" t="s">
        <v>13</v>
      </c>
      <c r="B54" s="16">
        <f>AVERAGE(B41:B42)</f>
        <v>191.65657763127925</v>
      </c>
      <c r="C54" s="16">
        <f t="shared" ref="C54:E54" si="16">AVERAGE(C41:C42)</f>
        <v>298.28465439833349</v>
      </c>
      <c r="D54" s="16">
        <f t="shared" si="16"/>
        <v>293.4133980855521</v>
      </c>
      <c r="E54" s="16">
        <f t="shared" si="16"/>
        <v>194.92681070985469</v>
      </c>
    </row>
    <row r="55" spans="1:5">
      <c r="A55" s="8" t="s">
        <v>14</v>
      </c>
      <c r="B55" s="16">
        <f>AVERAGE(B43:B44)</f>
        <v>277.04330295927593</v>
      </c>
      <c r="C55" s="16">
        <f t="shared" ref="C55:E55" si="17">AVERAGE(C43:C44)</f>
        <v>365.35095331058346</v>
      </c>
      <c r="D55" s="16">
        <f t="shared" si="17"/>
        <v>405.40655090877408</v>
      </c>
      <c r="E55" s="16">
        <f t="shared" si="17"/>
        <v>260.08839737146207</v>
      </c>
    </row>
    <row r="56" spans="1:5">
      <c r="A56" s="8" t="s">
        <v>15</v>
      </c>
      <c r="B56" s="16">
        <f>AVERAGE(B45:B46)</f>
        <v>219.52863894686084</v>
      </c>
      <c r="C56" s="16">
        <f t="shared" ref="C56:E56" si="18">AVERAGE(C45:C46)</f>
        <v>299.90448198759793</v>
      </c>
      <c r="D56" s="16">
        <f t="shared" si="18"/>
        <v>298.02933001862385</v>
      </c>
      <c r="E56" s="16">
        <f t="shared" si="18"/>
        <v>236.06336765766883</v>
      </c>
    </row>
  </sheetData>
  <mergeCells count="1">
    <mergeCell ref="B34:C34"/>
  </mergeCells>
  <phoneticPr fontId="6" type="noConversion"/>
  <pageMargins left="0.75" right="0.75" top="1" bottom="1" header="0.5" footer="0.5"/>
  <pageSetup scale="5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Levasseur</cp:lastModifiedBy>
  <cp:lastPrinted>2017-08-29T17:12:43Z</cp:lastPrinted>
  <dcterms:created xsi:type="dcterms:W3CDTF">2017-08-29T16:24:54Z</dcterms:created>
  <dcterms:modified xsi:type="dcterms:W3CDTF">2017-09-11T21:14:28Z</dcterms:modified>
</cp:coreProperties>
</file>