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Data/"/>
    </mc:Choice>
  </mc:AlternateContent>
  <xr:revisionPtr revIDLastSave="0" documentId="13_ncr:1_{16A5240B-B5B5-494A-AD9D-481061AA0B55}" xr6:coauthVersionLast="45" xr6:coauthVersionMax="45" xr10:uidLastSave="{00000000-0000-0000-0000-000000000000}"/>
  <bookViews>
    <workbookView xWindow="1980" yWindow="2400" windowWidth="26440" windowHeight="14140" activeTab="1" xr2:uid="{EE9A80E9-0782-AB4E-BA15-F5D6A668060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" i="2" l="1"/>
  <c r="N4" i="2"/>
  <c r="N5" i="2"/>
  <c r="N6" i="2"/>
  <c r="O6" i="2" l="1"/>
  <c r="Q6" i="2" s="1"/>
  <c r="O5" i="2"/>
  <c r="Q5" i="2" s="1"/>
  <c r="O4" i="2"/>
  <c r="Q4" i="2" s="1"/>
  <c r="O3" i="2"/>
  <c r="Q3" i="2" s="1"/>
  <c r="L7" i="2"/>
  <c r="I7" i="2"/>
  <c r="J7" i="2" s="1"/>
  <c r="G7" i="2"/>
  <c r="D7" i="2"/>
  <c r="E7" i="2" s="1"/>
  <c r="D3" i="1" l="1"/>
  <c r="E3" i="1" s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2" i="1"/>
  <c r="E2" i="1" s="1"/>
</calcChain>
</file>

<file path=xl/sharedStrings.xml><?xml version="1.0" encoding="utf-8"?>
<sst xmlns="http://schemas.openxmlformats.org/spreadsheetml/2006/main" count="62" uniqueCount="30">
  <si>
    <t>LVS pF</t>
  </si>
  <si>
    <t>LVS pF-chaC</t>
  </si>
  <si>
    <t>LVS pF2-chaC</t>
  </si>
  <si>
    <t>∆chaC pF</t>
  </si>
  <si>
    <t>∆chaC pF2-chaC</t>
  </si>
  <si>
    <t>LVS pF (nat)</t>
  </si>
  <si>
    <t>∆chaC pF (nat)</t>
  </si>
  <si>
    <t>∆chaC</t>
  </si>
  <si>
    <t>Number</t>
  </si>
  <si>
    <t>Strain</t>
  </si>
  <si>
    <t>Measured OD600</t>
  </si>
  <si>
    <t>Actual OD600</t>
  </si>
  <si>
    <t>Final OD600</t>
  </si>
  <si>
    <t>Volume for 0.03 in 1 mL (uL)</t>
  </si>
  <si>
    <t xml:space="preserve"> </t>
  </si>
  <si>
    <t>Track Plate 1</t>
  </si>
  <si>
    <t>Track Plate 2</t>
  </si>
  <si>
    <t>Dilution factor counted</t>
  </si>
  <si>
    <t>Average Cells</t>
  </si>
  <si>
    <t>CFU per mL</t>
  </si>
  <si>
    <t>OD600</t>
  </si>
  <si>
    <t>CFU per mL per OD600</t>
  </si>
  <si>
    <t>TMTC</t>
  </si>
  <si>
    <t>Dilution Factor</t>
  </si>
  <si>
    <t>LVS</t>
  </si>
  <si>
    <t>KMLFT114.1 ∆chaC</t>
  </si>
  <si>
    <t>KRLVS42.1 ∆chaC</t>
  </si>
  <si>
    <t>KRLVS42.1 ∆chaC S8-8</t>
  </si>
  <si>
    <t>5*</t>
  </si>
  <si>
    <t>* all strains except #4 had drops extending to bottom of plate, so counts are artificially 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</si>
</sst>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1" fontId="3" fillId="0" borderId="1" xfId="0" applyNumberFormat="1" applyFont="1" applyBorder="1"/>
    <xf numFmtId="11" fontId="3" fillId="0" borderId="1" xfId="0" applyNumberFormat="1" applyFont="1" applyBorder="1"/>
    <xf numFmtId="0" fontId="3" fillId="0" borderId="1" xfId="0" applyFont="1" applyBorder="1"/>
    <xf numFmtId="11" fontId="3" fillId="0" borderId="0" xfId="0" applyNumberFormat="1" applyFont="1"/>
    <xf numFmtId="0" fontId="3" fillId="0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2381F-3A36-464E-8153-9B1D6043C100}">
  <dimension ref="A1:F9"/>
  <sheetViews>
    <sheetView workbookViewId="0">
      <selection sqref="A1:F9"/>
    </sheetView>
  </sheetViews>
  <sheetFormatPr baseColWidth="10" defaultRowHeight="16" x14ac:dyDescent="0.2"/>
  <cols>
    <col min="1" max="1" width="6.33203125" bestFit="1" customWidth="1"/>
    <col min="2" max="2" width="11" bestFit="1" customWidth="1"/>
    <col min="3" max="3" width="7.6640625" bestFit="1" customWidth="1"/>
    <col min="4" max="4" width="9.83203125" bestFit="1" customWidth="1"/>
    <col min="5" max="5" width="11.33203125" bestFit="1" customWidth="1"/>
    <col min="6" max="6" width="8.83203125" bestFit="1" customWidth="1"/>
  </cols>
  <sheetData>
    <row r="1" spans="1:6" ht="27" x14ac:dyDescent="0.2">
      <c r="A1" s="1" t="s">
        <v>8</v>
      </c>
      <c r="B1" s="1" t="s">
        <v>9</v>
      </c>
      <c r="C1" s="1" t="s">
        <v>10</v>
      </c>
      <c r="D1" s="1" t="s">
        <v>11</v>
      </c>
      <c r="E1" s="1" t="s">
        <v>13</v>
      </c>
      <c r="F1" s="1" t="s">
        <v>12</v>
      </c>
    </row>
    <row r="2" spans="1:6" x14ac:dyDescent="0.2">
      <c r="A2" s="2">
        <v>1</v>
      </c>
      <c r="B2" s="2" t="s">
        <v>0</v>
      </c>
      <c r="C2" s="2">
        <v>0.14499999999999999</v>
      </c>
      <c r="D2" s="2">
        <f>C2*10</f>
        <v>1.45</v>
      </c>
      <c r="E2" s="3">
        <f>(0.03*1000)/D2</f>
        <v>20.689655172413794</v>
      </c>
      <c r="F2" s="2">
        <v>3.7999999999999999E-2</v>
      </c>
    </row>
    <row r="3" spans="1:6" x14ac:dyDescent="0.2">
      <c r="A3" s="2">
        <v>2</v>
      </c>
      <c r="B3" s="2" t="s">
        <v>1</v>
      </c>
      <c r="C3" s="2">
        <v>0.34799999999999998</v>
      </c>
      <c r="D3" s="2">
        <f t="shared" ref="D3:D9" si="0">C3*10</f>
        <v>3.4799999999999995</v>
      </c>
      <c r="E3" s="3">
        <f t="shared" ref="E3:E9" si="1">(0.03*1000)/D3</f>
        <v>8.6206896551724146</v>
      </c>
      <c r="F3" s="2">
        <v>3.5999999999999997E-2</v>
      </c>
    </row>
    <row r="4" spans="1:6" x14ac:dyDescent="0.2">
      <c r="A4" s="2">
        <v>3</v>
      </c>
      <c r="B4" s="2" t="s">
        <v>2</v>
      </c>
      <c r="C4" s="2">
        <v>0.19400000000000001</v>
      </c>
      <c r="D4" s="2">
        <f t="shared" si="0"/>
        <v>1.94</v>
      </c>
      <c r="E4" s="3">
        <f t="shared" si="1"/>
        <v>15.463917525773196</v>
      </c>
      <c r="F4" s="2">
        <v>3.5000000000000003E-2</v>
      </c>
    </row>
    <row r="5" spans="1:6" x14ac:dyDescent="0.2">
      <c r="A5" s="2">
        <v>4</v>
      </c>
      <c r="B5" s="2" t="s">
        <v>3</v>
      </c>
      <c r="C5" s="2">
        <v>0.28999999999999998</v>
      </c>
      <c r="D5" s="2">
        <f t="shared" si="0"/>
        <v>2.9</v>
      </c>
      <c r="E5" s="3">
        <f t="shared" si="1"/>
        <v>10.344827586206897</v>
      </c>
      <c r="F5" s="2">
        <v>3.5000000000000003E-2</v>
      </c>
    </row>
    <row r="6" spans="1:6" x14ac:dyDescent="0.2">
      <c r="A6" s="2">
        <v>5</v>
      </c>
      <c r="B6" s="2" t="s">
        <v>4</v>
      </c>
      <c r="C6" s="2">
        <v>0.20799999999999999</v>
      </c>
      <c r="D6" s="2">
        <f t="shared" si="0"/>
        <v>2.08</v>
      </c>
      <c r="E6" s="3">
        <f t="shared" si="1"/>
        <v>14.423076923076923</v>
      </c>
      <c r="F6" s="2">
        <v>3.4000000000000002E-2</v>
      </c>
    </row>
    <row r="7" spans="1:6" x14ac:dyDescent="0.2">
      <c r="A7" s="2">
        <v>6</v>
      </c>
      <c r="B7" s="2" t="s">
        <v>5</v>
      </c>
      <c r="C7" s="2">
        <v>0.249</v>
      </c>
      <c r="D7" s="2">
        <f t="shared" si="0"/>
        <v>2.4900000000000002</v>
      </c>
      <c r="E7" s="3">
        <f t="shared" si="1"/>
        <v>12.048192771084336</v>
      </c>
      <c r="F7" s="2">
        <v>3.4000000000000002E-2</v>
      </c>
    </row>
    <row r="8" spans="1:6" x14ac:dyDescent="0.2">
      <c r="A8" s="2">
        <v>7</v>
      </c>
      <c r="B8" s="2" t="s">
        <v>6</v>
      </c>
      <c r="C8" s="2">
        <v>0.34699999999999998</v>
      </c>
      <c r="D8" s="2">
        <f t="shared" si="0"/>
        <v>3.4699999999999998</v>
      </c>
      <c r="E8" s="3">
        <f t="shared" si="1"/>
        <v>8.6455331412103753</v>
      </c>
      <c r="F8" s="2">
        <v>3.5999999999999997E-2</v>
      </c>
    </row>
    <row r="9" spans="1:6" x14ac:dyDescent="0.2">
      <c r="A9" s="2">
        <v>8</v>
      </c>
      <c r="B9" s="2" t="s">
        <v>7</v>
      </c>
      <c r="C9" s="2">
        <v>0.27600000000000002</v>
      </c>
      <c r="D9" s="2">
        <f t="shared" si="0"/>
        <v>2.7600000000000002</v>
      </c>
      <c r="E9" s="3">
        <f t="shared" si="1"/>
        <v>10.869565217391303</v>
      </c>
      <c r="F9" s="2">
        <v>3.5000000000000003E-2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0CD2-AB6E-EE43-9CF5-D215DB2E3FE6}">
  <dimension ref="A1:Q8"/>
  <sheetViews>
    <sheetView tabSelected="1" zoomScale="120" zoomScaleNormal="120" workbookViewId="0">
      <selection activeCell="B9" sqref="B9"/>
    </sheetView>
  </sheetViews>
  <sheetFormatPr baseColWidth="10" defaultRowHeight="16" x14ac:dyDescent="0.2"/>
  <cols>
    <col min="1" max="1" width="5.6640625" bestFit="1" customWidth="1"/>
    <col min="2" max="2" width="13.83203125" bestFit="1" customWidth="1"/>
    <col min="3" max="5" width="4.33203125" bestFit="1" customWidth="1"/>
    <col min="6" max="6" width="4.5" bestFit="1" customWidth="1"/>
    <col min="7" max="7" width="5.1640625" bestFit="1" customWidth="1"/>
    <col min="8" max="10" width="4.33203125" bestFit="1" customWidth="1"/>
    <col min="11" max="11" width="4.5" bestFit="1" customWidth="1"/>
    <col min="12" max="12" width="5.1640625" bestFit="1" customWidth="1"/>
    <col min="13" max="13" width="5.5" bestFit="1" customWidth="1"/>
    <col min="14" max="14" width="5.83203125" bestFit="1" customWidth="1"/>
    <col min="15" max="15" width="7.5" bestFit="1" customWidth="1"/>
    <col min="16" max="16" width="4.83203125" bestFit="1" customWidth="1"/>
    <col min="17" max="17" width="9.83203125" bestFit="1" customWidth="1"/>
  </cols>
  <sheetData>
    <row r="1" spans="1:17" x14ac:dyDescent="0.2">
      <c r="A1" s="4"/>
      <c r="B1" s="5" t="s">
        <v>14</v>
      </c>
      <c r="C1" s="17" t="s">
        <v>15</v>
      </c>
      <c r="D1" s="17"/>
      <c r="E1" s="17"/>
      <c r="F1" s="17"/>
      <c r="G1" s="17"/>
      <c r="H1" s="17" t="s">
        <v>16</v>
      </c>
      <c r="I1" s="17"/>
      <c r="J1" s="17"/>
      <c r="K1" s="17"/>
      <c r="L1" s="17"/>
      <c r="M1" s="4"/>
      <c r="N1" s="4"/>
      <c r="O1" s="4"/>
      <c r="P1" s="4"/>
      <c r="Q1" s="4"/>
    </row>
    <row r="2" spans="1:17" ht="37" x14ac:dyDescent="0.2">
      <c r="A2" s="6" t="s">
        <v>8</v>
      </c>
      <c r="B2" s="6"/>
      <c r="C2" s="6">
        <v>1</v>
      </c>
      <c r="D2" s="6">
        <v>2</v>
      </c>
      <c r="E2" s="7">
        <v>3</v>
      </c>
      <c r="F2" s="7">
        <v>4</v>
      </c>
      <c r="G2" s="7">
        <v>5</v>
      </c>
      <c r="H2" s="6">
        <v>1</v>
      </c>
      <c r="I2" s="6">
        <v>2</v>
      </c>
      <c r="J2" s="7">
        <v>3</v>
      </c>
      <c r="K2" s="7">
        <v>4</v>
      </c>
      <c r="L2" s="8" t="s">
        <v>28</v>
      </c>
      <c r="M2" s="9" t="s">
        <v>17</v>
      </c>
      <c r="N2" s="9" t="s">
        <v>18</v>
      </c>
      <c r="O2" s="9" t="s">
        <v>19</v>
      </c>
      <c r="P2" s="9" t="s">
        <v>20</v>
      </c>
      <c r="Q2" s="9" t="s">
        <v>21</v>
      </c>
    </row>
    <row r="3" spans="1:17" x14ac:dyDescent="0.2">
      <c r="A3" s="10">
        <v>1</v>
      </c>
      <c r="B3" s="10" t="s">
        <v>24</v>
      </c>
      <c r="C3" s="11" t="s">
        <v>22</v>
      </c>
      <c r="D3" s="11" t="s">
        <v>22</v>
      </c>
      <c r="E3" s="11" t="s">
        <v>22</v>
      </c>
      <c r="F3" s="11" t="s">
        <v>22</v>
      </c>
      <c r="G3" s="11">
        <v>98</v>
      </c>
      <c r="H3" s="11" t="s">
        <v>22</v>
      </c>
      <c r="I3" s="11" t="s">
        <v>22</v>
      </c>
      <c r="J3" s="11" t="s">
        <v>22</v>
      </c>
      <c r="K3" s="11" t="s">
        <v>22</v>
      </c>
      <c r="L3" s="11">
        <v>54</v>
      </c>
      <c r="M3" s="11">
        <v>1E-4</v>
      </c>
      <c r="N3" s="12">
        <f>AVERAGE(G3,L3)</f>
        <v>76</v>
      </c>
      <c r="O3" s="13">
        <f>(N3/(0.01*M3))</f>
        <v>75999999.999999985</v>
      </c>
      <c r="P3" s="14">
        <v>3.7999999999999999E-2</v>
      </c>
      <c r="Q3" s="13">
        <f>O3/P3</f>
        <v>1999999999.9999998</v>
      </c>
    </row>
    <row r="4" spans="1:17" x14ac:dyDescent="0.2">
      <c r="A4" s="10">
        <v>2</v>
      </c>
      <c r="B4" s="10" t="s">
        <v>25</v>
      </c>
      <c r="C4" s="11" t="s">
        <v>22</v>
      </c>
      <c r="D4" s="11" t="s">
        <v>22</v>
      </c>
      <c r="E4" s="11" t="s">
        <v>22</v>
      </c>
      <c r="F4" s="11" t="s">
        <v>22</v>
      </c>
      <c r="G4" s="11">
        <v>53</v>
      </c>
      <c r="H4" s="11" t="s">
        <v>22</v>
      </c>
      <c r="I4" s="11" t="s">
        <v>22</v>
      </c>
      <c r="J4" s="11" t="s">
        <v>22</v>
      </c>
      <c r="K4" s="11" t="s">
        <v>22</v>
      </c>
      <c r="L4" s="11">
        <v>33</v>
      </c>
      <c r="M4" s="11">
        <v>1E-4</v>
      </c>
      <c r="N4" s="12">
        <f>AVERAGE(G4,L4)</f>
        <v>43</v>
      </c>
      <c r="O4" s="13">
        <f t="shared" ref="O4:O6" si="0">(N4/(0.01*M4))</f>
        <v>42999999.999999993</v>
      </c>
      <c r="P4" s="14">
        <v>3.5999999999999997E-2</v>
      </c>
      <c r="Q4" s="13">
        <f t="shared" ref="Q4:Q6" si="1">O4/P4</f>
        <v>1194444444.4444444</v>
      </c>
    </row>
    <row r="5" spans="1:17" x14ac:dyDescent="0.2">
      <c r="A5" s="10">
        <v>3</v>
      </c>
      <c r="B5" s="10" t="s">
        <v>26</v>
      </c>
      <c r="C5" s="11" t="s">
        <v>22</v>
      </c>
      <c r="D5" s="11" t="s">
        <v>22</v>
      </c>
      <c r="E5" s="11" t="s">
        <v>22</v>
      </c>
      <c r="F5" s="11" t="s">
        <v>22</v>
      </c>
      <c r="G5" s="11">
        <v>60</v>
      </c>
      <c r="H5" s="11" t="s">
        <v>22</v>
      </c>
      <c r="I5" s="11" t="s">
        <v>22</v>
      </c>
      <c r="J5" s="11" t="s">
        <v>22</v>
      </c>
      <c r="K5" s="11" t="s">
        <v>22</v>
      </c>
      <c r="L5" s="11">
        <v>40</v>
      </c>
      <c r="M5" s="11">
        <v>1E-4</v>
      </c>
      <c r="N5" s="12">
        <f>AVERAGE(G5,L5)</f>
        <v>50</v>
      </c>
      <c r="O5" s="13">
        <f t="shared" si="0"/>
        <v>49999999.999999993</v>
      </c>
      <c r="P5" s="14">
        <v>3.5000000000000003E-2</v>
      </c>
      <c r="Q5" s="13">
        <f t="shared" si="1"/>
        <v>1428571428.5714283</v>
      </c>
    </row>
    <row r="6" spans="1:17" x14ac:dyDescent="0.2">
      <c r="A6" s="10">
        <v>4</v>
      </c>
      <c r="B6" s="10" t="s">
        <v>27</v>
      </c>
      <c r="C6" s="11" t="s">
        <v>22</v>
      </c>
      <c r="D6" s="11" t="s">
        <v>22</v>
      </c>
      <c r="E6" s="11" t="s">
        <v>22</v>
      </c>
      <c r="F6" s="11" t="s">
        <v>22</v>
      </c>
      <c r="G6" s="11">
        <v>95</v>
      </c>
      <c r="H6" s="11" t="s">
        <v>22</v>
      </c>
      <c r="I6" s="11" t="s">
        <v>22</v>
      </c>
      <c r="J6" s="11" t="s">
        <v>22</v>
      </c>
      <c r="K6" s="11" t="s">
        <v>22</v>
      </c>
      <c r="L6" s="11">
        <v>96</v>
      </c>
      <c r="M6" s="11">
        <v>1E-4</v>
      </c>
      <c r="N6" s="12">
        <f>AVERAGE(G6,L6)</f>
        <v>95.5</v>
      </c>
      <c r="O6" s="13">
        <f t="shared" si="0"/>
        <v>95499999.999999985</v>
      </c>
      <c r="P6" s="14">
        <v>3.4000000000000002E-2</v>
      </c>
      <c r="Q6" s="13">
        <f t="shared" si="1"/>
        <v>2808823529.4117641</v>
      </c>
    </row>
    <row r="7" spans="1:17" x14ac:dyDescent="0.2">
      <c r="A7" s="4"/>
      <c r="B7" s="14" t="s">
        <v>23</v>
      </c>
      <c r="C7" s="14">
        <v>1</v>
      </c>
      <c r="D7" s="14">
        <f>C7/10</f>
        <v>0.1</v>
      </c>
      <c r="E7" s="14">
        <f>D7/10</f>
        <v>0.01</v>
      </c>
      <c r="F7" s="14">
        <v>1E-3</v>
      </c>
      <c r="G7" s="14">
        <f>F7/10</f>
        <v>1E-4</v>
      </c>
      <c r="H7" s="14">
        <v>1</v>
      </c>
      <c r="I7" s="14">
        <f>H7/10</f>
        <v>0.1</v>
      </c>
      <c r="J7" s="14">
        <f>I7/10</f>
        <v>0.01</v>
      </c>
      <c r="K7" s="14">
        <v>1E-3</v>
      </c>
      <c r="L7" s="14">
        <f>K7/10</f>
        <v>1E-4</v>
      </c>
      <c r="M7" s="4"/>
      <c r="N7" s="4"/>
      <c r="O7" s="15"/>
      <c r="P7" s="15"/>
      <c r="Q7" s="15"/>
    </row>
    <row r="8" spans="1:17" x14ac:dyDescent="0.2">
      <c r="A8" s="4"/>
      <c r="B8" s="16" t="s">
        <v>29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4"/>
      <c r="N8" s="4"/>
      <c r="O8" s="4"/>
      <c r="P8" s="4"/>
      <c r="Q8" s="4"/>
    </row>
  </sheetData>
  <mergeCells count="3">
    <mergeCell ref="C1:G1"/>
    <mergeCell ref="H1:L1"/>
    <mergeCell ref="B8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cp:lastPrinted>2019-08-27T18:05:03Z</cp:lastPrinted>
  <dcterms:created xsi:type="dcterms:W3CDTF">2019-08-27T18:00:16Z</dcterms:created>
  <dcterms:modified xsi:type="dcterms:W3CDTF">2019-12-16T19:38:10Z</dcterms:modified>
</cp:coreProperties>
</file>