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Data/"/>
    </mc:Choice>
  </mc:AlternateContent>
  <xr:revisionPtr revIDLastSave="0" documentId="13_ncr:1_{23A04420-5BCD-D146-845F-EA9835D4C631}" xr6:coauthVersionLast="44" xr6:coauthVersionMax="44" xr10:uidLastSave="{00000000-0000-0000-0000-000000000000}"/>
  <bookViews>
    <workbookView xWindow="1980" yWindow="2420" windowWidth="26440" windowHeight="14140" activeTab="1" xr2:uid="{EE9A80E9-0782-AB4E-BA15-F5D6A668060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6" i="2" l="1"/>
  <c r="S6" i="2" s="1"/>
  <c r="U6" i="2" s="1"/>
  <c r="R7" i="2"/>
  <c r="S7" i="2" s="1"/>
  <c r="U7" i="2" s="1"/>
  <c r="R5" i="2"/>
  <c r="S5" i="2" s="1"/>
  <c r="U5" i="2" s="1"/>
  <c r="R4" i="2"/>
  <c r="S4" i="2" s="1"/>
  <c r="U4" i="2" s="1"/>
  <c r="R3" i="2"/>
  <c r="S3" i="2" s="1"/>
  <c r="U3" i="2" s="1"/>
  <c r="O11" i="2"/>
  <c r="P11" i="2" s="1"/>
  <c r="L11" i="2"/>
  <c r="M11" i="2" s="1"/>
  <c r="I11" i="2"/>
  <c r="J11" i="2" s="1"/>
  <c r="F11" i="2"/>
  <c r="G11" i="2" s="1"/>
  <c r="R10" i="2"/>
  <c r="S10" i="2" s="1"/>
  <c r="U10" i="2" s="1"/>
  <c r="R9" i="2"/>
  <c r="S9" i="2" s="1"/>
  <c r="U9" i="2" s="1"/>
  <c r="R8" i="2"/>
  <c r="S8" i="2" s="1"/>
  <c r="U8" i="2" s="1"/>
  <c r="D3" i="1" l="1"/>
  <c r="E3" i="1" s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2" i="1"/>
  <c r="E2" i="1" s="1"/>
</calcChain>
</file>

<file path=xl/sharedStrings.xml><?xml version="1.0" encoding="utf-8"?>
<sst xmlns="http://schemas.openxmlformats.org/spreadsheetml/2006/main" count="122" uniqueCount="30">
  <si>
    <t>LVS pF</t>
  </si>
  <si>
    <t>LVS pF-chaC</t>
  </si>
  <si>
    <t>LVS pF2-chaC</t>
  </si>
  <si>
    <t>∆chaC pF</t>
  </si>
  <si>
    <t>∆chaC pF2-chaC</t>
  </si>
  <si>
    <t>LVS pF (nat)</t>
  </si>
  <si>
    <t>∆chaC pF (nat)</t>
  </si>
  <si>
    <t>∆chaC</t>
  </si>
  <si>
    <t>Number</t>
  </si>
  <si>
    <t>Strain</t>
  </si>
  <si>
    <t>Measured OD600</t>
  </si>
  <si>
    <t>Actual OD600</t>
  </si>
  <si>
    <t>Final OD600</t>
  </si>
  <si>
    <t>Volume for 0.03 in 1 mL (uL)</t>
  </si>
  <si>
    <t xml:space="preserve"> </t>
  </si>
  <si>
    <t>Track Plate 1</t>
  </si>
  <si>
    <t>Track Plate 2</t>
  </si>
  <si>
    <t>Dilution factor counted</t>
  </si>
  <si>
    <t>Average Cells</t>
  </si>
  <si>
    <t>CFU per mL</t>
  </si>
  <si>
    <t>OD600</t>
  </si>
  <si>
    <t>CFU per mL per OD600</t>
  </si>
  <si>
    <t>TMTC</t>
  </si>
  <si>
    <t>Dilution Factor</t>
  </si>
  <si>
    <t>LVS</t>
  </si>
  <si>
    <t>pF</t>
  </si>
  <si>
    <t>pF-chaC</t>
  </si>
  <si>
    <t>pF2-chaC</t>
  </si>
  <si>
    <t>pF (nat)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</si>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</sst>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right"/>
    </xf>
    <xf numFmtId="1" fontId="0" fillId="0" borderId="1" xfId="0" applyNumberFormat="1" applyBorder="1"/>
    <xf numFmtId="11" fontId="0" fillId="0" borderId="1" xfId="0" applyNumberFormat="1" applyBorder="1"/>
    <xf numFmtId="0" fontId="0" fillId="0" borderId="1" xfId="0" applyBorder="1"/>
    <xf numFmtId="11" fontId="0" fillId="0" borderId="0" xfId="0" applyNumberFormat="1"/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Sheet2!$B$3:$C$10</c:f>
              <c:multiLvlStrCache>
                <c:ptCount val="8"/>
                <c:lvl>
                  <c:pt idx="0">
                    <c:v>pF</c:v>
                  </c:pt>
                  <c:pt idx="1">
                    <c:v>pF-chaC</c:v>
                  </c:pt>
                  <c:pt idx="2">
                    <c:v>pF2-chaC</c:v>
                  </c:pt>
                  <c:pt idx="3">
                    <c:v>pF (nat)</c:v>
                  </c:pt>
                  <c:pt idx="4">
                    <c:v>pF</c:v>
                  </c:pt>
                  <c:pt idx="5">
                    <c:v>pF2-chaC</c:v>
                  </c:pt>
                  <c:pt idx="6">
                    <c:v>pF (nat)</c:v>
                  </c:pt>
                  <c:pt idx="7">
                    <c:v>-</c:v>
                  </c:pt>
                </c:lvl>
                <c:lvl>
                  <c:pt idx="0">
                    <c:v>LVS</c:v>
                  </c:pt>
                  <c:pt idx="4">
                    <c:v>∆chaC</c:v>
                  </c:pt>
                </c:lvl>
              </c:multiLvlStrCache>
            </c:multiLvlStrRef>
          </c:cat>
          <c:val>
            <c:numRef>
              <c:f>Sheet2!$U$3:$U$10</c:f>
              <c:numCache>
                <c:formatCode>0.00E+00</c:formatCode>
                <c:ptCount val="8"/>
                <c:pt idx="0">
                  <c:v>4210526315.789474</c:v>
                </c:pt>
                <c:pt idx="1">
                  <c:v>3611111111.1111112</c:v>
                </c:pt>
                <c:pt idx="2">
                  <c:v>6999999999.9999981</c:v>
                </c:pt>
                <c:pt idx="3">
                  <c:v>4264705882.352941</c:v>
                </c:pt>
                <c:pt idx="4">
                  <c:v>4428571428.5714283</c:v>
                </c:pt>
                <c:pt idx="5">
                  <c:v>4705882352.9411764</c:v>
                </c:pt>
                <c:pt idx="6">
                  <c:v>4166666666.666667</c:v>
                </c:pt>
                <c:pt idx="7">
                  <c:v>2142857142.8571427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8-B44F-9A12-8A8262344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9566735"/>
        <c:axId val="1459570575"/>
      </c:barChart>
      <c:catAx>
        <c:axId val="1459566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9570575"/>
        <c:crosses val="autoZero"/>
        <c:auto val="1"/>
        <c:lblAlgn val="ctr"/>
        <c:lblOffset val="100"/>
        <c:noMultiLvlLbl val="0"/>
      </c:catAx>
      <c:valAx>
        <c:axId val="1459570575"/>
        <c:scaling>
          <c:logBase val="10"/>
          <c:orientation val="minMax"/>
          <c:min val="100000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CFU/mL</a:t>
                </a:r>
                <a:r>
                  <a:rPr lang="en-US" baseline="0"/>
                  <a:t> /</a:t>
                </a:r>
              </a:p>
              <a:p>
                <a:pPr>
                  <a:defRPr/>
                </a:pPr>
                <a:r>
                  <a:rPr lang="en-US" baseline="0"/>
                  <a:t>OD600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9566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260350</xdr:colOff>
      <xdr:row>3</xdr:row>
      <xdr:rowOff>127000</xdr:rowOff>
    </xdr:from>
    <xdr:to>
      <xdr:col>26</xdr:col>
      <xdr:colOff>704850</xdr:colOff>
      <xdr:row>17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57118E-FE5E-A348-961C-BDAF3EFD9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2381F-3A36-464E-8153-9B1D6043C100}">
  <dimension ref="A1:F9"/>
  <sheetViews>
    <sheetView workbookViewId="0">
      <selection sqref="A1:F9"/>
    </sheetView>
  </sheetViews>
  <sheetFormatPr baseColWidth="10" defaultRowHeight="16" x14ac:dyDescent="0.2"/>
  <cols>
    <col min="1" max="1" width="6.33203125" bestFit="1" customWidth="1"/>
    <col min="2" max="2" width="11" bestFit="1" customWidth="1"/>
    <col min="3" max="3" width="7.6640625" bestFit="1" customWidth="1"/>
    <col min="4" max="4" width="9.83203125" bestFit="1" customWidth="1"/>
    <col min="5" max="5" width="11.33203125" bestFit="1" customWidth="1"/>
    <col min="6" max="6" width="8.83203125" bestFit="1" customWidth="1"/>
  </cols>
  <sheetData>
    <row r="1" spans="1:6" ht="27" x14ac:dyDescent="0.2">
      <c r="A1" s="1" t="s">
        <v>8</v>
      </c>
      <c r="B1" s="1" t="s">
        <v>9</v>
      </c>
      <c r="C1" s="1" t="s">
        <v>10</v>
      </c>
      <c r="D1" s="1" t="s">
        <v>11</v>
      </c>
      <c r="E1" s="1" t="s">
        <v>13</v>
      </c>
      <c r="F1" s="1" t="s">
        <v>12</v>
      </c>
    </row>
    <row r="2" spans="1:6" x14ac:dyDescent="0.2">
      <c r="A2" s="2">
        <v>1</v>
      </c>
      <c r="B2" s="2" t="s">
        <v>0</v>
      </c>
      <c r="C2" s="2">
        <v>0.14499999999999999</v>
      </c>
      <c r="D2" s="2">
        <f>C2*10</f>
        <v>1.45</v>
      </c>
      <c r="E2" s="3">
        <f>(0.03*1000)/D2</f>
        <v>20.689655172413794</v>
      </c>
      <c r="F2" s="2">
        <v>3.7999999999999999E-2</v>
      </c>
    </row>
    <row r="3" spans="1:6" x14ac:dyDescent="0.2">
      <c r="A3" s="2">
        <v>2</v>
      </c>
      <c r="B3" s="2" t="s">
        <v>1</v>
      </c>
      <c r="C3" s="2">
        <v>0.34799999999999998</v>
      </c>
      <c r="D3" s="2">
        <f t="shared" ref="D3:D9" si="0">C3*10</f>
        <v>3.4799999999999995</v>
      </c>
      <c r="E3" s="3">
        <f t="shared" ref="E3:E9" si="1">(0.03*1000)/D3</f>
        <v>8.6206896551724146</v>
      </c>
      <c r="F3" s="2">
        <v>3.5999999999999997E-2</v>
      </c>
    </row>
    <row r="4" spans="1:6" x14ac:dyDescent="0.2">
      <c r="A4" s="2">
        <v>3</v>
      </c>
      <c r="B4" s="2" t="s">
        <v>2</v>
      </c>
      <c r="C4" s="2">
        <v>0.19400000000000001</v>
      </c>
      <c r="D4" s="2">
        <f t="shared" si="0"/>
        <v>1.94</v>
      </c>
      <c r="E4" s="3">
        <f t="shared" si="1"/>
        <v>15.463917525773196</v>
      </c>
      <c r="F4" s="2">
        <v>3.5000000000000003E-2</v>
      </c>
    </row>
    <row r="5" spans="1:6" x14ac:dyDescent="0.2">
      <c r="A5" s="2">
        <v>4</v>
      </c>
      <c r="B5" s="2" t="s">
        <v>3</v>
      </c>
      <c r="C5" s="2">
        <v>0.28999999999999998</v>
      </c>
      <c r="D5" s="2">
        <f t="shared" si="0"/>
        <v>2.9</v>
      </c>
      <c r="E5" s="3">
        <f t="shared" si="1"/>
        <v>10.344827586206897</v>
      </c>
      <c r="F5" s="2">
        <v>3.5000000000000003E-2</v>
      </c>
    </row>
    <row r="6" spans="1:6" x14ac:dyDescent="0.2">
      <c r="A6" s="2">
        <v>5</v>
      </c>
      <c r="B6" s="2" t="s">
        <v>4</v>
      </c>
      <c r="C6" s="2">
        <v>0.20799999999999999</v>
      </c>
      <c r="D6" s="2">
        <f t="shared" si="0"/>
        <v>2.08</v>
      </c>
      <c r="E6" s="3">
        <f t="shared" si="1"/>
        <v>14.423076923076923</v>
      </c>
      <c r="F6" s="2">
        <v>3.4000000000000002E-2</v>
      </c>
    </row>
    <row r="7" spans="1:6" x14ac:dyDescent="0.2">
      <c r="A7" s="2">
        <v>6</v>
      </c>
      <c r="B7" s="2" t="s">
        <v>5</v>
      </c>
      <c r="C7" s="2">
        <v>0.249</v>
      </c>
      <c r="D7" s="2">
        <f t="shared" si="0"/>
        <v>2.4900000000000002</v>
      </c>
      <c r="E7" s="3">
        <f t="shared" si="1"/>
        <v>12.048192771084336</v>
      </c>
      <c r="F7" s="2">
        <v>3.4000000000000002E-2</v>
      </c>
    </row>
    <row r="8" spans="1:6" x14ac:dyDescent="0.2">
      <c r="A8" s="2">
        <v>7</v>
      </c>
      <c r="B8" s="2" t="s">
        <v>6</v>
      </c>
      <c r="C8" s="2">
        <v>0.34699999999999998</v>
      </c>
      <c r="D8" s="2">
        <f t="shared" si="0"/>
        <v>3.4699999999999998</v>
      </c>
      <c r="E8" s="3">
        <f t="shared" si="1"/>
        <v>8.6455331412103753</v>
      </c>
      <c r="F8" s="2">
        <v>3.5999999999999997E-2</v>
      </c>
    </row>
    <row r="9" spans="1:6" x14ac:dyDescent="0.2">
      <c r="A9" s="2">
        <v>8</v>
      </c>
      <c r="B9" s="2" t="s">
        <v>7</v>
      </c>
      <c r="C9" s="2">
        <v>0.27600000000000002</v>
      </c>
      <c r="D9" s="2">
        <f t="shared" si="0"/>
        <v>2.7600000000000002</v>
      </c>
      <c r="E9" s="3">
        <f t="shared" si="1"/>
        <v>10.869565217391303</v>
      </c>
      <c r="F9" s="2">
        <v>3.5000000000000003E-2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0CD2-AB6E-EE43-9CF5-D215DB2E3FE6}">
  <dimension ref="A1:U11"/>
  <sheetViews>
    <sheetView tabSelected="1" workbookViewId="0">
      <selection activeCell="G18" sqref="G18"/>
    </sheetView>
  </sheetViews>
  <sheetFormatPr baseColWidth="10" defaultRowHeight="16" x14ac:dyDescent="0.2"/>
  <cols>
    <col min="1" max="1" width="7.83203125" bestFit="1" customWidth="1"/>
    <col min="2" max="3" width="7.83203125" customWidth="1"/>
    <col min="4" max="4" width="14.33203125" bestFit="1" customWidth="1"/>
    <col min="5" max="7" width="5.83203125" bestFit="1" customWidth="1"/>
    <col min="8" max="8" width="6.1640625" bestFit="1" customWidth="1"/>
    <col min="9" max="9" width="7.1640625" bestFit="1" customWidth="1"/>
    <col min="10" max="10" width="8.1640625" bestFit="1" customWidth="1"/>
    <col min="11" max="13" width="5.83203125" bestFit="1" customWidth="1"/>
    <col min="14" max="14" width="6.1640625" bestFit="1" customWidth="1"/>
    <col min="15" max="15" width="7.1640625" bestFit="1" customWidth="1"/>
    <col min="16" max="17" width="8.1640625" bestFit="1" customWidth="1"/>
    <col min="18" max="18" width="8" bestFit="1" customWidth="1"/>
    <col min="19" max="19" width="8.6640625" bestFit="1" customWidth="1"/>
    <col min="20" max="20" width="6.83203125" bestFit="1" customWidth="1"/>
    <col min="21" max="21" width="10.6640625" bestFit="1" customWidth="1"/>
  </cols>
  <sheetData>
    <row r="1" spans="1:21" x14ac:dyDescent="0.2">
      <c r="D1" s="4" t="s">
        <v>14</v>
      </c>
      <c r="E1" s="5" t="s">
        <v>15</v>
      </c>
      <c r="F1" s="6"/>
      <c r="G1" s="6"/>
      <c r="H1" s="6"/>
      <c r="I1" s="6"/>
      <c r="J1" s="7"/>
      <c r="K1" s="8" t="s">
        <v>16</v>
      </c>
      <c r="L1" s="9"/>
      <c r="M1" s="9"/>
      <c r="N1" s="9"/>
      <c r="O1" s="9"/>
      <c r="P1" s="9"/>
    </row>
    <row r="2" spans="1:21" ht="51" x14ac:dyDescent="0.2">
      <c r="A2" s="10" t="s">
        <v>8</v>
      </c>
      <c r="B2" s="10"/>
      <c r="C2" s="10"/>
      <c r="D2" s="10"/>
      <c r="E2" s="10">
        <v>1</v>
      </c>
      <c r="F2" s="10">
        <v>2</v>
      </c>
      <c r="G2" s="11">
        <v>3</v>
      </c>
      <c r="H2" s="11">
        <v>4</v>
      </c>
      <c r="I2" s="11">
        <v>5</v>
      </c>
      <c r="J2" s="11">
        <v>6</v>
      </c>
      <c r="K2" s="10">
        <v>1</v>
      </c>
      <c r="L2" s="10">
        <v>2</v>
      </c>
      <c r="M2" s="11">
        <v>3</v>
      </c>
      <c r="N2" s="11">
        <v>4</v>
      </c>
      <c r="O2" s="11">
        <v>5</v>
      </c>
      <c r="P2" s="11">
        <v>6</v>
      </c>
      <c r="Q2" s="12" t="s">
        <v>17</v>
      </c>
      <c r="R2" s="12" t="s">
        <v>18</v>
      </c>
      <c r="S2" s="12" t="s">
        <v>19</v>
      </c>
      <c r="T2" s="12" t="s">
        <v>20</v>
      </c>
      <c r="U2" s="12" t="s">
        <v>21</v>
      </c>
    </row>
    <row r="3" spans="1:21" x14ac:dyDescent="0.2">
      <c r="A3" s="13">
        <v>1</v>
      </c>
      <c r="B3" s="20" t="s">
        <v>24</v>
      </c>
      <c r="C3" s="13" t="s">
        <v>25</v>
      </c>
      <c r="D3" s="13" t="s">
        <v>0</v>
      </c>
      <c r="E3" s="14" t="s">
        <v>22</v>
      </c>
      <c r="F3" s="14" t="s">
        <v>22</v>
      </c>
      <c r="G3" s="14" t="s">
        <v>22</v>
      </c>
      <c r="H3" s="14" t="s">
        <v>22</v>
      </c>
      <c r="I3" s="14" t="s">
        <v>22</v>
      </c>
      <c r="J3" s="15">
        <v>18</v>
      </c>
      <c r="K3" s="14" t="s">
        <v>22</v>
      </c>
      <c r="L3" s="14" t="s">
        <v>22</v>
      </c>
      <c r="M3" s="14" t="s">
        <v>22</v>
      </c>
      <c r="N3" s="14" t="s">
        <v>22</v>
      </c>
      <c r="O3" s="14" t="s">
        <v>22</v>
      </c>
      <c r="P3" s="15">
        <v>14</v>
      </c>
      <c r="Q3" s="14">
        <v>1.0000000000000001E-5</v>
      </c>
      <c r="R3" s="16">
        <f>AVERAGE(J3,P3)</f>
        <v>16</v>
      </c>
      <c r="S3" s="17">
        <f>(R3/(0.01*Q3))</f>
        <v>160000000</v>
      </c>
      <c r="T3" s="18">
        <v>3.7999999999999999E-2</v>
      </c>
      <c r="U3" s="17">
        <f>S3/T3</f>
        <v>4210526315.789474</v>
      </c>
    </row>
    <row r="4" spans="1:21" x14ac:dyDescent="0.2">
      <c r="A4" s="13">
        <v>2</v>
      </c>
      <c r="B4" s="21"/>
      <c r="C4" s="13" t="s">
        <v>26</v>
      </c>
      <c r="D4" s="13" t="s">
        <v>1</v>
      </c>
      <c r="E4" s="14" t="s">
        <v>22</v>
      </c>
      <c r="F4" s="14" t="s">
        <v>22</v>
      </c>
      <c r="G4" s="14" t="s">
        <v>22</v>
      </c>
      <c r="H4" s="14" t="s">
        <v>22</v>
      </c>
      <c r="I4" s="14" t="s">
        <v>22</v>
      </c>
      <c r="J4" s="15">
        <v>14</v>
      </c>
      <c r="K4" s="14" t="s">
        <v>22</v>
      </c>
      <c r="L4" s="14" t="s">
        <v>22</v>
      </c>
      <c r="M4" s="14" t="s">
        <v>22</v>
      </c>
      <c r="N4" s="14" t="s">
        <v>22</v>
      </c>
      <c r="O4" s="14" t="s">
        <v>22</v>
      </c>
      <c r="P4" s="15">
        <v>12</v>
      </c>
      <c r="Q4" s="14">
        <v>1.0000000000000001E-5</v>
      </c>
      <c r="R4" s="16">
        <f t="shared" ref="R4:R7" si="0">AVERAGE(J4,P4)</f>
        <v>13</v>
      </c>
      <c r="S4" s="17">
        <f t="shared" ref="S4:S7" si="1">(R4/(0.01*Q4))</f>
        <v>129999999.99999999</v>
      </c>
      <c r="T4" s="18">
        <v>3.5999999999999997E-2</v>
      </c>
      <c r="U4" s="17">
        <f t="shared" ref="U4:U7" si="2">S4/T4</f>
        <v>3611111111.1111112</v>
      </c>
    </row>
    <row r="5" spans="1:21" x14ac:dyDescent="0.2">
      <c r="A5" s="13">
        <v>3</v>
      </c>
      <c r="B5" s="21"/>
      <c r="C5" s="13" t="s">
        <v>27</v>
      </c>
      <c r="D5" s="13" t="s">
        <v>2</v>
      </c>
      <c r="E5" s="14" t="s">
        <v>22</v>
      </c>
      <c r="F5" s="14" t="s">
        <v>22</v>
      </c>
      <c r="G5" s="14" t="s">
        <v>22</v>
      </c>
      <c r="H5" s="14" t="s">
        <v>22</v>
      </c>
      <c r="I5" s="14" t="s">
        <v>22</v>
      </c>
      <c r="J5" s="15">
        <v>26</v>
      </c>
      <c r="K5" s="14" t="s">
        <v>22</v>
      </c>
      <c r="L5" s="14" t="s">
        <v>22</v>
      </c>
      <c r="M5" s="14" t="s">
        <v>22</v>
      </c>
      <c r="N5" s="14" t="s">
        <v>22</v>
      </c>
      <c r="O5" s="14" t="s">
        <v>22</v>
      </c>
      <c r="P5" s="15">
        <v>23</v>
      </c>
      <c r="Q5" s="14">
        <v>1.0000000000000001E-5</v>
      </c>
      <c r="R5" s="16">
        <f t="shared" si="0"/>
        <v>24.5</v>
      </c>
      <c r="S5" s="17">
        <f t="shared" si="1"/>
        <v>244999999.99999997</v>
      </c>
      <c r="T5" s="18">
        <v>3.5000000000000003E-2</v>
      </c>
      <c r="U5" s="17">
        <f t="shared" si="2"/>
        <v>6999999999.9999981</v>
      </c>
    </row>
    <row r="6" spans="1:21" x14ac:dyDescent="0.2">
      <c r="A6" s="13">
        <v>6</v>
      </c>
      <c r="B6" s="22"/>
      <c r="C6" s="13" t="s">
        <v>28</v>
      </c>
      <c r="D6" s="13" t="s">
        <v>5</v>
      </c>
      <c r="E6" s="14" t="s">
        <v>22</v>
      </c>
      <c r="F6" s="14" t="s">
        <v>22</v>
      </c>
      <c r="G6" s="14" t="s">
        <v>22</v>
      </c>
      <c r="H6" s="14" t="s">
        <v>22</v>
      </c>
      <c r="I6" s="14" t="s">
        <v>22</v>
      </c>
      <c r="J6" s="15">
        <v>16</v>
      </c>
      <c r="K6" s="14" t="s">
        <v>22</v>
      </c>
      <c r="L6" s="14" t="s">
        <v>22</v>
      </c>
      <c r="M6" s="14" t="s">
        <v>22</v>
      </c>
      <c r="N6" s="14" t="s">
        <v>22</v>
      </c>
      <c r="O6" s="14" t="s">
        <v>22</v>
      </c>
      <c r="P6" s="15">
        <v>13</v>
      </c>
      <c r="Q6" s="14">
        <v>1.0000000000000001E-5</v>
      </c>
      <c r="R6" s="16">
        <f t="shared" si="0"/>
        <v>14.5</v>
      </c>
      <c r="S6" s="17">
        <f t="shared" si="1"/>
        <v>145000000</v>
      </c>
      <c r="T6" s="18">
        <v>3.4000000000000002E-2</v>
      </c>
      <c r="U6" s="17">
        <f t="shared" si="2"/>
        <v>4264705882.352941</v>
      </c>
    </row>
    <row r="7" spans="1:21" x14ac:dyDescent="0.2">
      <c r="A7" s="13">
        <v>4</v>
      </c>
      <c r="B7" s="20" t="s">
        <v>7</v>
      </c>
      <c r="C7" s="13" t="s">
        <v>25</v>
      </c>
      <c r="D7" s="13" t="s">
        <v>3</v>
      </c>
      <c r="E7" s="14" t="s">
        <v>22</v>
      </c>
      <c r="F7" s="14" t="s">
        <v>22</v>
      </c>
      <c r="G7" s="14" t="s">
        <v>22</v>
      </c>
      <c r="H7" s="14" t="s">
        <v>22</v>
      </c>
      <c r="I7" s="14" t="s">
        <v>22</v>
      </c>
      <c r="J7" s="15">
        <v>16</v>
      </c>
      <c r="K7" s="14" t="s">
        <v>22</v>
      </c>
      <c r="L7" s="14" t="s">
        <v>22</v>
      </c>
      <c r="M7" s="14" t="s">
        <v>22</v>
      </c>
      <c r="N7" s="14" t="s">
        <v>22</v>
      </c>
      <c r="O7" s="14" t="s">
        <v>22</v>
      </c>
      <c r="P7" s="15">
        <v>15</v>
      </c>
      <c r="Q7" s="14">
        <v>1.0000000000000001E-5</v>
      </c>
      <c r="R7" s="16">
        <f t="shared" si="0"/>
        <v>15.5</v>
      </c>
      <c r="S7" s="17">
        <f t="shared" si="1"/>
        <v>155000000</v>
      </c>
      <c r="T7" s="18">
        <v>3.5000000000000003E-2</v>
      </c>
      <c r="U7" s="17">
        <f t="shared" si="2"/>
        <v>4428571428.5714283</v>
      </c>
    </row>
    <row r="8" spans="1:21" x14ac:dyDescent="0.2">
      <c r="A8" s="13">
        <v>5</v>
      </c>
      <c r="B8" s="21"/>
      <c r="C8" s="13" t="s">
        <v>27</v>
      </c>
      <c r="D8" s="13" t="s">
        <v>4</v>
      </c>
      <c r="E8" s="14" t="s">
        <v>22</v>
      </c>
      <c r="F8" s="14" t="s">
        <v>22</v>
      </c>
      <c r="G8" s="14" t="s">
        <v>22</v>
      </c>
      <c r="H8" s="14" t="s">
        <v>22</v>
      </c>
      <c r="I8" s="14" t="s">
        <v>22</v>
      </c>
      <c r="J8" s="15">
        <v>19</v>
      </c>
      <c r="K8" s="14" t="s">
        <v>22</v>
      </c>
      <c r="L8" s="14" t="s">
        <v>22</v>
      </c>
      <c r="M8" s="14" t="s">
        <v>22</v>
      </c>
      <c r="N8" s="14" t="s">
        <v>22</v>
      </c>
      <c r="O8" s="14" t="s">
        <v>22</v>
      </c>
      <c r="P8" s="15">
        <v>13</v>
      </c>
      <c r="Q8" s="14">
        <v>1.0000000000000001E-5</v>
      </c>
      <c r="R8" s="16">
        <f>AVERAGE(J8,P8)</f>
        <v>16</v>
      </c>
      <c r="S8" s="17">
        <f>(R8/(0.01*Q8))</f>
        <v>160000000</v>
      </c>
      <c r="T8" s="18">
        <v>3.4000000000000002E-2</v>
      </c>
      <c r="U8" s="17">
        <f>S8/T8</f>
        <v>4705882352.9411764</v>
      </c>
    </row>
    <row r="9" spans="1:21" x14ac:dyDescent="0.2">
      <c r="A9" s="13">
        <v>7</v>
      </c>
      <c r="B9" s="21"/>
      <c r="C9" s="13" t="s">
        <v>28</v>
      </c>
      <c r="D9" s="13" t="s">
        <v>6</v>
      </c>
      <c r="E9" s="14" t="s">
        <v>22</v>
      </c>
      <c r="F9" s="14" t="s">
        <v>22</v>
      </c>
      <c r="G9" s="14" t="s">
        <v>22</v>
      </c>
      <c r="H9" s="14" t="s">
        <v>22</v>
      </c>
      <c r="I9" s="14" t="s">
        <v>22</v>
      </c>
      <c r="J9" s="15">
        <v>17</v>
      </c>
      <c r="K9" s="14" t="s">
        <v>22</v>
      </c>
      <c r="L9" s="14" t="s">
        <v>22</v>
      </c>
      <c r="M9" s="14" t="s">
        <v>22</v>
      </c>
      <c r="N9" s="14" t="s">
        <v>22</v>
      </c>
      <c r="O9" s="14" t="s">
        <v>22</v>
      </c>
      <c r="P9" s="15">
        <v>13</v>
      </c>
      <c r="Q9" s="14">
        <v>1.0000000000000001E-5</v>
      </c>
      <c r="R9" s="16">
        <f t="shared" ref="R9:R10" si="3">AVERAGE(J9,P9)</f>
        <v>15</v>
      </c>
      <c r="S9" s="17">
        <f t="shared" ref="S9:S10" si="4">(R9/(0.01*Q9))</f>
        <v>150000000</v>
      </c>
      <c r="T9" s="18">
        <v>3.5999999999999997E-2</v>
      </c>
      <c r="U9" s="17">
        <f t="shared" ref="U9:U10" si="5">S9/T9</f>
        <v>4166666666.666667</v>
      </c>
    </row>
    <row r="10" spans="1:21" x14ac:dyDescent="0.2">
      <c r="A10" s="13">
        <v>8</v>
      </c>
      <c r="B10" s="22"/>
      <c r="C10" s="13" t="s">
        <v>29</v>
      </c>
      <c r="D10" s="13" t="s">
        <v>7</v>
      </c>
      <c r="E10" s="14" t="s">
        <v>22</v>
      </c>
      <c r="F10" s="14" t="s">
        <v>22</v>
      </c>
      <c r="G10" s="14" t="s">
        <v>22</v>
      </c>
      <c r="H10" s="14" t="s">
        <v>22</v>
      </c>
      <c r="I10" s="14" t="s">
        <v>22</v>
      </c>
      <c r="J10" s="15">
        <v>6</v>
      </c>
      <c r="K10" s="14" t="s">
        <v>22</v>
      </c>
      <c r="L10" s="14" t="s">
        <v>22</v>
      </c>
      <c r="M10" s="14" t="s">
        <v>22</v>
      </c>
      <c r="N10" s="14" t="s">
        <v>22</v>
      </c>
      <c r="O10" s="14" t="s">
        <v>22</v>
      </c>
      <c r="P10" s="15">
        <v>9</v>
      </c>
      <c r="Q10" s="14">
        <v>1.0000000000000001E-5</v>
      </c>
      <c r="R10" s="16">
        <f t="shared" si="3"/>
        <v>7.5</v>
      </c>
      <c r="S10" s="17">
        <f t="shared" si="4"/>
        <v>75000000</v>
      </c>
      <c r="T10" s="18">
        <v>3.5000000000000003E-2</v>
      </c>
      <c r="U10" s="17">
        <f t="shared" si="5"/>
        <v>2142857142.8571427</v>
      </c>
    </row>
    <row r="11" spans="1:21" x14ac:dyDescent="0.2">
      <c r="D11" s="18" t="s">
        <v>23</v>
      </c>
      <c r="E11" s="18">
        <v>1</v>
      </c>
      <c r="F11" s="18">
        <f>E11/10</f>
        <v>0.1</v>
      </c>
      <c r="G11" s="18">
        <f>F11/10</f>
        <v>0.01</v>
      </c>
      <c r="H11" s="18">
        <v>1E-3</v>
      </c>
      <c r="I11" s="18">
        <f>H11/10</f>
        <v>1E-4</v>
      </c>
      <c r="J11" s="18">
        <f>I11/10</f>
        <v>1.0000000000000001E-5</v>
      </c>
      <c r="K11" s="18">
        <v>1</v>
      </c>
      <c r="L11" s="18">
        <f>K11/10</f>
        <v>0.1</v>
      </c>
      <c r="M11" s="18">
        <f>L11/10</f>
        <v>0.01</v>
      </c>
      <c r="N11" s="18">
        <v>1E-3</v>
      </c>
      <c r="O11" s="18">
        <f>N11/10</f>
        <v>1E-4</v>
      </c>
      <c r="P11" s="18">
        <f>O11/10</f>
        <v>1.0000000000000001E-5</v>
      </c>
      <c r="S11" s="19"/>
      <c r="T11" s="19"/>
      <c r="U11" s="19"/>
    </row>
  </sheetData>
  <mergeCells count="4">
    <mergeCell ref="E1:J1"/>
    <mergeCell ref="K1:P1"/>
    <mergeCell ref="B3:B6"/>
    <mergeCell ref="B7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cp:lastPrinted>2019-08-27T18:05:03Z</cp:lastPrinted>
  <dcterms:created xsi:type="dcterms:W3CDTF">2019-08-27T18:00:16Z</dcterms:created>
  <dcterms:modified xsi:type="dcterms:W3CDTF">2019-09-03T18:41:20Z</dcterms:modified>
</cp:coreProperties>
</file>