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agan/Library/CloudStorage/GoogleDrive-meagan.collins@uri.edu/Shared drives/KRamsey Lab/Meagan Collins/Growth Curves/"/>
    </mc:Choice>
  </mc:AlternateContent>
  <xr:revisionPtr revIDLastSave="0" documentId="13_ncr:1_{68DD6F6C-2ABD-2F4F-A183-2717427AD345}" xr6:coauthVersionLast="47" xr6:coauthVersionMax="47" xr10:uidLastSave="{00000000-0000-0000-0000-000000000000}"/>
  <bookViews>
    <workbookView xWindow="0" yWindow="500" windowWidth="28800" windowHeight="16080" xr2:uid="{FE33040B-FB12-0C43-8D88-4A80D4F89D52}"/>
  </bookViews>
  <sheets>
    <sheet name="pFs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  <c r="C60" i="1" l="1"/>
  <c r="C61" i="1"/>
  <c r="C59" i="1"/>
  <c r="B60" i="1"/>
  <c r="B61" i="1"/>
  <c r="B59" i="1"/>
  <c r="R12" i="1" l="1"/>
  <c r="R4" i="1"/>
  <c r="N2" i="1"/>
  <c r="C24" i="1"/>
  <c r="D24" i="1"/>
  <c r="C25" i="1"/>
  <c r="D25" i="1"/>
  <c r="O12" i="1"/>
  <c r="P12" i="1"/>
  <c r="Q12" i="1"/>
  <c r="O4" i="1"/>
  <c r="P4" i="1"/>
  <c r="Q4" i="1"/>
  <c r="C31" i="1"/>
  <c r="D31" i="1"/>
  <c r="C30" i="1"/>
  <c r="D30" i="1"/>
  <c r="B31" i="1"/>
  <c r="B30" i="1"/>
  <c r="C43" i="1" s="1"/>
  <c r="C28" i="1"/>
  <c r="C27" i="1"/>
  <c r="D27" i="1"/>
  <c r="B27" i="1"/>
  <c r="B28" i="1"/>
  <c r="B42" i="1" l="1"/>
  <c r="C48" i="1"/>
  <c r="B49" i="1"/>
  <c r="B48" i="1"/>
  <c r="B43" i="1"/>
  <c r="C42" i="1"/>
  <c r="C49" i="1"/>
  <c r="O11" i="1"/>
  <c r="P11" i="1"/>
  <c r="Q11" i="1"/>
  <c r="R11" i="1"/>
  <c r="N11" i="1"/>
  <c r="O3" i="1"/>
  <c r="P3" i="1"/>
  <c r="Q3" i="1"/>
  <c r="R3" i="1"/>
  <c r="N3" i="1"/>
  <c r="N12" i="1"/>
  <c r="N4" i="1"/>
  <c r="O10" i="1"/>
  <c r="P10" i="1"/>
  <c r="Q10" i="1"/>
  <c r="R10" i="1"/>
  <c r="N10" i="1"/>
  <c r="R2" i="1"/>
  <c r="O2" i="1"/>
  <c r="P2" i="1"/>
  <c r="Q2" i="1"/>
  <c r="B56" i="1"/>
  <c r="D28" i="1"/>
  <c r="B55" i="1" s="1"/>
  <c r="B25" i="1"/>
  <c r="B54" i="1"/>
  <c r="B24" i="1"/>
  <c r="B41" i="1" l="1"/>
  <c r="C41" i="1"/>
  <c r="C47" i="1"/>
  <c r="C54" i="1"/>
  <c r="C56" i="1"/>
  <c r="C55" i="1"/>
</calcChain>
</file>

<file path=xl/sharedStrings.xml><?xml version="1.0" encoding="utf-8"?>
<sst xmlns="http://schemas.openxmlformats.org/spreadsheetml/2006/main" count="43" uniqueCount="26">
  <si>
    <t>Tube</t>
  </si>
  <si>
    <t>Sample</t>
  </si>
  <si>
    <t>Averages</t>
  </si>
  <si>
    <t>Generation Times</t>
  </si>
  <si>
    <t>St Dev</t>
  </si>
  <si>
    <t xml:space="preserve"> </t>
  </si>
  <si>
    <t>0 hrs</t>
  </si>
  <si>
    <t>0-2</t>
  </si>
  <si>
    <t>Avg 0-2 hr</t>
  </si>
  <si>
    <t>St Dev 0-2 hr</t>
  </si>
  <si>
    <t>LVS</t>
  </si>
  <si>
    <t>FLAG</t>
  </si>
  <si>
    <t>vsvg</t>
  </si>
  <si>
    <t>2-4 hrs</t>
  </si>
  <si>
    <t>4-6 hrs</t>
  </si>
  <si>
    <t>Avg 2-4 hr</t>
  </si>
  <si>
    <t>St Dev 2-4 hr</t>
  </si>
  <si>
    <t>Avg 4-6 hr</t>
  </si>
  <si>
    <t>St Dev 4-6 hr</t>
  </si>
  <si>
    <t>Overall Avg</t>
  </si>
  <si>
    <t>Avg St dev</t>
  </si>
  <si>
    <t>VSV-G</t>
  </si>
  <si>
    <t>Flag</t>
  </si>
  <si>
    <t>LVS pF</t>
  </si>
  <si>
    <t>LVS ∆rpsU2-pF-∆rpsU2-VSV-G</t>
  </si>
  <si>
    <t>LVS ∆rpsU2-pF-∆rpsU2-FLAG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</si>
</sst>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164" fontId="0" fillId="0" borderId="0" xfId="0" applyNumberFormat="1"/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pFs!$M$2</c:f>
              <c:strCache>
                <c:ptCount val="1"/>
                <c:pt idx="0">
                  <c:v>LVS pF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pFs!$N$2:$R$2</c:f>
              <c:numCache>
                <c:formatCode>0.000</c:formatCode>
                <c:ptCount val="5"/>
                <c:pt idx="0">
                  <c:v>9.35E-2</c:v>
                </c:pt>
                <c:pt idx="1">
                  <c:v>0.15049999999999999</c:v>
                </c:pt>
                <c:pt idx="2">
                  <c:v>0.29100000000000004</c:v>
                </c:pt>
                <c:pt idx="3">
                  <c:v>0.48150000000000004</c:v>
                </c:pt>
                <c:pt idx="4">
                  <c:v>1.7949999999999999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B9-C148-B3ED-9E9F82CF8290}"/>
            </c:ext>
          </c:extLst>
        </c:ser>
        <c:ser>
          <c:idx val="1"/>
          <c:order val="1"/>
          <c:tx>
            <c:strRef>
              <c:f>pFs!$M$3</c:f>
              <c:strCache>
                <c:ptCount val="1"/>
                <c:pt idx="0">
                  <c:v>LVS ∆rpsU2-pF-∆rpsU2-VSV-G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pFs!$N$3:$R$3</c:f>
              <c:numCache>
                <c:formatCode>0.000</c:formatCode>
                <c:ptCount val="5"/>
                <c:pt idx="0">
                  <c:v>8.7499999999999994E-2</c:v>
                </c:pt>
                <c:pt idx="1">
                  <c:v>0.1305</c:v>
                </c:pt>
                <c:pt idx="2">
                  <c:v>0.22900000000000001</c:v>
                </c:pt>
                <c:pt idx="3">
                  <c:v>0.35050000000000003</c:v>
                </c:pt>
                <c:pt idx="4">
                  <c:v>1.4650000000000001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B9-C148-B3ED-9E9F82CF8290}"/>
            </c:ext>
          </c:extLst>
        </c:ser>
        <c:ser>
          <c:idx val="2"/>
          <c:order val="2"/>
          <c:tx>
            <c:strRef>
              <c:f>pFs!$M$4</c:f>
              <c:strCache>
                <c:ptCount val="1"/>
                <c:pt idx="0">
                  <c:v>LVS ∆rpsU2-pF-∆rpsU2-FLAG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CAF2-D54B-B3AE-5469435BC645}"/>
              </c:ext>
            </c:extLst>
          </c:dPt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pFs!$N$4:$R$4</c:f>
              <c:numCache>
                <c:formatCode>0.000</c:formatCode>
                <c:ptCount val="5"/>
                <c:pt idx="0">
                  <c:v>9.0999999999999998E-2</c:v>
                </c:pt>
                <c:pt idx="1">
                  <c:v>0.13800000000000001</c:v>
                </c:pt>
                <c:pt idx="2">
                  <c:v>0.22950000000000001</c:v>
                </c:pt>
                <c:pt idx="3">
                  <c:v>0.34150000000000003</c:v>
                </c:pt>
                <c:pt idx="4">
                  <c:v>1.33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BB9-C148-B3ED-9E9F82CF8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399919"/>
        <c:axId val="304332815"/>
      </c:scatterChart>
      <c:valAx>
        <c:axId val="304399919"/>
        <c:scaling>
          <c:orientation val="minMax"/>
          <c:max val="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32815"/>
        <c:crossesAt val="1.0000000000000002E-2"/>
        <c:crossBetween val="midCat"/>
        <c:majorUnit val="2"/>
      </c:valAx>
      <c:valAx>
        <c:axId val="30433281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99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Generation time 2-4 hr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pFs!$B$46</c:f>
              <c:strCache>
                <c:ptCount val="1"/>
                <c:pt idx="0">
                  <c:v>Avg 2-4 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C00-BE46-9C4E-4D6C04C2CFC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00-BE46-9C4E-4D6C04C2CFCF}"/>
              </c:ext>
            </c:extLst>
          </c:dPt>
          <c:errBars>
            <c:errBarType val="both"/>
            <c:errValType val="cust"/>
            <c:noEndCap val="0"/>
            <c:plus>
              <c:numRef>
                <c:f>pFs!$C$47:$C$50</c:f>
                <c:numCache>
                  <c:formatCode>General</c:formatCode>
                  <c:ptCount val="4"/>
                  <c:pt idx="0">
                    <c:v>1.1034410481414529</c:v>
                  </c:pt>
                  <c:pt idx="1">
                    <c:v>3.3464555688814426</c:v>
                  </c:pt>
                  <c:pt idx="2">
                    <c:v>8.9954190178997635</c:v>
                  </c:pt>
                </c:numCache>
              </c:numRef>
            </c:plus>
            <c:minus>
              <c:numRef>
                <c:f>pFs!$C$47:$C$50</c:f>
                <c:numCache>
                  <c:formatCode>General</c:formatCode>
                  <c:ptCount val="4"/>
                  <c:pt idx="0">
                    <c:v>1.1034410481414529</c:v>
                  </c:pt>
                  <c:pt idx="1">
                    <c:v>3.3464555688814426</c:v>
                  </c:pt>
                  <c:pt idx="2">
                    <c:v>8.9954190178997635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pFs!$A$47:$A$49</c:f>
              <c:strCache>
                <c:ptCount val="3"/>
                <c:pt idx="0">
                  <c:v>LVS pF</c:v>
                </c:pt>
                <c:pt idx="1">
                  <c:v>LVS ∆rpsU2-pF-∆rpsU2-VSV-G</c:v>
                </c:pt>
                <c:pt idx="2">
                  <c:v>LVS ∆rpsU2-pF-∆rpsU2-FLAG</c:v>
                </c:pt>
              </c:strCache>
            </c:strRef>
          </c:cat>
          <c:val>
            <c:numRef>
              <c:f>pFs!$B$47:$B$49</c:f>
              <c:numCache>
                <c:formatCode>General</c:formatCode>
                <c:ptCount val="3"/>
                <c:pt idx="0">
                  <c:v>95.293000849073763</c:v>
                </c:pt>
                <c:pt idx="1">
                  <c:v>124.73292116427555</c:v>
                </c:pt>
                <c:pt idx="2">
                  <c:v>164.92071285909668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2-41D6-9B31-5907C15B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2162224"/>
        <c:axId val="1642161392"/>
      </c:barChart>
      <c:catAx>
        <c:axId val="164216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1392"/>
        <c:crosses val="autoZero"/>
        <c:auto val="1"/>
        <c:lblAlgn val="ctr"/>
        <c:lblOffset val="100"/>
        <c:noMultiLvlLbl val="0"/>
      </c:catAx>
      <c:valAx>
        <c:axId val="164216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Generation time</a:t>
            </a:r>
            <a:r>
              <a:rPr lang="en-US" baseline="0"/>
              <a:t> 0-2</a:t>
            </a:r>
            <a:r>
              <a:rPr lang="en-US"/>
              <a:t> hr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pFs!$B$40</c:f>
              <c:strCache>
                <c:ptCount val="1"/>
                <c:pt idx="0">
                  <c:v>Avg 0-2 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pFs!$C$41:$C$44</c:f>
                <c:numCache>
                  <c:formatCode>General</c:formatCode>
                  <c:ptCount val="4"/>
                  <c:pt idx="0">
                    <c:v>21.450362143910237</c:v>
                  </c:pt>
                  <c:pt idx="1">
                    <c:v>10.731654274382658</c:v>
                  </c:pt>
                  <c:pt idx="2">
                    <c:v>22.605714736643357</c:v>
                  </c:pt>
                </c:numCache>
              </c:numRef>
            </c:plus>
            <c:minus>
              <c:numRef>
                <c:f>pFs!$C$41:$C$44</c:f>
                <c:numCache>
                  <c:formatCode>General</c:formatCode>
                  <c:ptCount val="4"/>
                  <c:pt idx="0">
                    <c:v>21.450362143910237</c:v>
                  </c:pt>
                  <c:pt idx="1">
                    <c:v>10.731654274382658</c:v>
                  </c:pt>
                  <c:pt idx="2">
                    <c:v>22.605714736643357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pFs!$A$41:$A$44</c:f>
              <c:strCache>
                <c:ptCount val="3"/>
                <c:pt idx="0">
                  <c:v>LVS</c:v>
                </c:pt>
                <c:pt idx="1">
                  <c:v>vsvg</c:v>
                </c:pt>
                <c:pt idx="2">
                  <c:v>FLAG</c:v>
                </c:pt>
              </c:strCache>
            </c:strRef>
          </c:cat>
          <c:val>
            <c:numRef>
              <c:f>pFs!$B$41:$B$44</c:f>
              <c:numCache>
                <c:formatCode>General</c:formatCode>
                <c:ptCount val="4"/>
                <c:pt idx="0">
                  <c:v>177.74231207352409</c:v>
                </c:pt>
                <c:pt idx="1">
                  <c:v>210.69679222517351</c:v>
                </c:pt>
                <c:pt idx="2">
                  <c:v>202.0865153823467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F-4C8C-A5EB-4680576C8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2162224"/>
        <c:axId val="1642161392"/>
      </c:barChart>
      <c:catAx>
        <c:axId val="164216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1392"/>
        <c:crosses val="autoZero"/>
        <c:auto val="1"/>
        <c:lblAlgn val="ctr"/>
        <c:lblOffset val="100"/>
        <c:noMultiLvlLbl val="0"/>
      </c:catAx>
      <c:valAx>
        <c:axId val="164216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Generation time 4-6 hr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pFs!$B$46</c:f>
              <c:strCache>
                <c:ptCount val="1"/>
                <c:pt idx="0">
                  <c:v>Avg 2-4 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pFs!$C$54:$C$57</c:f>
                <c:numCache>
                  <c:formatCode>General</c:formatCode>
                  <c:ptCount val="4"/>
                  <c:pt idx="0">
                    <c:v>1.9871870575042092</c:v>
                  </c:pt>
                  <c:pt idx="1">
                    <c:v>100.06435194750667</c:v>
                  </c:pt>
                  <c:pt idx="2">
                    <c:v>15.827253444913962</c:v>
                  </c:pt>
                </c:numCache>
              </c:numRef>
            </c:plus>
            <c:minus>
              <c:numRef>
                <c:f>pFs!$C$54:$C$57</c:f>
                <c:numCache>
                  <c:formatCode>General</c:formatCode>
                  <c:ptCount val="4"/>
                  <c:pt idx="0">
                    <c:v>1.9871870575042092</c:v>
                  </c:pt>
                  <c:pt idx="1">
                    <c:v>100.06435194750667</c:v>
                  </c:pt>
                  <c:pt idx="2">
                    <c:v>15.827253444913962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pFs!$A$54:$A$57</c:f>
              <c:strCache>
                <c:ptCount val="3"/>
                <c:pt idx="0">
                  <c:v>LVS</c:v>
                </c:pt>
                <c:pt idx="1">
                  <c:v>vsvg</c:v>
                </c:pt>
                <c:pt idx="2">
                  <c:v>FLAG</c:v>
                </c:pt>
              </c:strCache>
            </c:strRef>
          </c:cat>
          <c:val>
            <c:numRef>
              <c:f>pFs!$B$54:$B$57</c:f>
              <c:numCache>
                <c:formatCode>General</c:formatCode>
                <c:ptCount val="4"/>
                <c:pt idx="0">
                  <c:v>124.80856852932389</c:v>
                </c:pt>
                <c:pt idx="1">
                  <c:v>293.1113554593386</c:v>
                </c:pt>
                <c:pt idx="2">
                  <c:v>211.16361540376261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9-478F-AC5F-D0CEF5944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2162224"/>
        <c:axId val="1642161392"/>
      </c:barChart>
      <c:catAx>
        <c:axId val="164216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1392"/>
        <c:crosses val="autoZero"/>
        <c:auto val="1"/>
        <c:lblAlgn val="ctr"/>
        <c:lblOffset val="100"/>
        <c:noMultiLvlLbl val="0"/>
      </c:catAx>
      <c:valAx>
        <c:axId val="164216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pFs!$M$2</c:f>
              <c:strCache>
                <c:ptCount val="1"/>
                <c:pt idx="0">
                  <c:v>LVS pF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pFs!$N$2:$R$2</c:f>
              <c:numCache>
                <c:formatCode>0.000</c:formatCode>
                <c:ptCount val="5"/>
                <c:pt idx="0">
                  <c:v>9.35E-2</c:v>
                </c:pt>
                <c:pt idx="1">
                  <c:v>0.15049999999999999</c:v>
                </c:pt>
                <c:pt idx="2">
                  <c:v>0.29100000000000004</c:v>
                </c:pt>
                <c:pt idx="3">
                  <c:v>0.48150000000000004</c:v>
                </c:pt>
                <c:pt idx="4">
                  <c:v>1.7949999999999999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4E-408D-988D-AD5B92216711}"/>
            </c:ext>
          </c:extLst>
        </c:ser>
        <c:ser>
          <c:idx val="1"/>
          <c:order val="1"/>
          <c:tx>
            <c:strRef>
              <c:f>pFs!$M$3</c:f>
              <c:strCache>
                <c:ptCount val="1"/>
                <c:pt idx="0">
                  <c:v>LVS ∆rpsU2-pF-∆rpsU2-VSV-G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pFs!$N$3:$R$3</c:f>
              <c:numCache>
                <c:formatCode>0.000</c:formatCode>
                <c:ptCount val="5"/>
                <c:pt idx="0">
                  <c:v>8.7499999999999994E-2</c:v>
                </c:pt>
                <c:pt idx="1">
                  <c:v>0.1305</c:v>
                </c:pt>
                <c:pt idx="2">
                  <c:v>0.22900000000000001</c:v>
                </c:pt>
                <c:pt idx="3">
                  <c:v>0.35050000000000003</c:v>
                </c:pt>
                <c:pt idx="4">
                  <c:v>1.4650000000000001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4E-408D-988D-AD5B92216711}"/>
            </c:ext>
          </c:extLst>
        </c:ser>
        <c:ser>
          <c:idx val="2"/>
          <c:order val="2"/>
          <c:tx>
            <c:strRef>
              <c:f>pFs!$M$4</c:f>
              <c:strCache>
                <c:ptCount val="1"/>
                <c:pt idx="0">
                  <c:v>LVS ∆rpsU2-pF-∆rpsU2-FLAG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B4D-5C41-824C-93B489EB2C39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B4D-5C41-824C-93B489EB2C39}"/>
              </c:ext>
            </c:extLst>
          </c:dPt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pFs!$N$4:$R$4</c:f>
              <c:numCache>
                <c:formatCode>0.000</c:formatCode>
                <c:ptCount val="5"/>
                <c:pt idx="0">
                  <c:v>9.0999999999999998E-2</c:v>
                </c:pt>
                <c:pt idx="1">
                  <c:v>0.13800000000000001</c:v>
                </c:pt>
                <c:pt idx="2">
                  <c:v>0.22950000000000001</c:v>
                </c:pt>
                <c:pt idx="3">
                  <c:v>0.34150000000000003</c:v>
                </c:pt>
                <c:pt idx="4">
                  <c:v>1.33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44E-408D-988D-AD5B92216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399919"/>
        <c:axId val="304332815"/>
      </c:scatterChart>
      <c:valAx>
        <c:axId val="304399919"/>
        <c:scaling>
          <c:orientation val="minMax"/>
          <c:max val="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32815"/>
        <c:crossesAt val="1.0000000000000002E-2"/>
        <c:crossBetween val="midCat"/>
        <c:majorUnit val="2"/>
      </c:valAx>
      <c:valAx>
        <c:axId val="304332815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99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</a:t>
            </a:r>
            <a:r>
              <a:rPr lang="en-US" baseline="0"/>
              <a:t> Generation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pFs!$B$58</c:f>
              <c:strCache>
                <c:ptCount val="1"/>
                <c:pt idx="0">
                  <c:v>Overall Avg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9B-DA44-9EC9-D8C4E8F498F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A9B-DA44-9EC9-D8C4E8F498F6}"/>
              </c:ext>
            </c:extLst>
          </c:dPt>
          <c:errBars>
            <c:errBarType val="both"/>
            <c:errValType val="cust"/>
            <c:noEndCap val="0"/>
            <c:plus>
              <c:numRef>
                <c:f>pFs!$C$59:$C$61</c:f>
                <c:numCache>
                  <c:formatCode>General</c:formatCode>
                  <c:ptCount val="3"/>
                  <c:pt idx="0">
                    <c:v>40.872718379852785</c:v>
                  </c:pt>
                  <c:pt idx="1">
                    <c:v>9.968454429392688</c:v>
                  </c:pt>
                  <c:pt idx="2">
                    <c:v>15.80056687727156</c:v>
                  </c:pt>
                </c:numCache>
              </c:numRef>
            </c:plus>
            <c:minus>
              <c:numRef>
                <c:f>pFs!$C$59:$C$61</c:f>
                <c:numCache>
                  <c:formatCode>General</c:formatCode>
                  <c:ptCount val="3"/>
                  <c:pt idx="0">
                    <c:v>40.872718379852785</c:v>
                  </c:pt>
                  <c:pt idx="1">
                    <c:v>9.968454429392688</c:v>
                  </c:pt>
                  <c:pt idx="2">
                    <c:v>15.80056687727156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pFs!$A$59:$A$61</c:f>
              <c:strCache>
                <c:ptCount val="3"/>
                <c:pt idx="0">
                  <c:v>LVS</c:v>
                </c:pt>
                <c:pt idx="1">
                  <c:v>VSV-G</c:v>
                </c:pt>
                <c:pt idx="2">
                  <c:v>Flag</c:v>
                </c:pt>
              </c:strCache>
            </c:strRef>
          </c:cat>
          <c:val>
            <c:numRef>
              <c:f>pFs!$B$59:$B$61</c:f>
              <c:numCache>
                <c:formatCode>General</c:formatCode>
                <c:ptCount val="3"/>
                <c:pt idx="0">
                  <c:v>132.61462715064059</c:v>
                </c:pt>
                <c:pt idx="1">
                  <c:v>209.51368961626255</c:v>
                </c:pt>
                <c:pt idx="2">
                  <c:v>192.723614548402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B-DA44-9EC9-D8C4E8F49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3828384"/>
        <c:axId val="1613830112"/>
      </c:barChart>
      <c:catAx>
        <c:axId val="161382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3830112"/>
        <c:crosses val="autoZero"/>
        <c:auto val="1"/>
        <c:lblAlgn val="ctr"/>
        <c:lblOffset val="100"/>
        <c:noMultiLvlLbl val="0"/>
      </c:catAx>
      <c:valAx>
        <c:axId val="161383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3828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159280</xdr:colOff>
      <xdr:row>19</xdr:row>
      <xdr:rowOff>101071</xdr:rowOff>
    </xdr:from>
    <xdr:to>
      <xdr:col>19</xdr:col>
      <xdr:colOff>119062</xdr:colOff>
      <xdr:row>42</xdr:row>
      <xdr:rowOff>128059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0F405B-449B-0A4F-8698-B845B5FBE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690563</xdr:colOff>
      <xdr:row>52</xdr:row>
      <xdr:rowOff>17463</xdr:rowOff>
    </xdr:from>
    <xdr:to>
      <xdr:col>9</xdr:col>
      <xdr:colOff>404813</xdr:colOff>
      <xdr:row>65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566670-2C7D-FC54-F4CA-ABA621C5B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37</xdr:row>
      <xdr:rowOff>0</xdr:rowOff>
    </xdr:from>
    <xdr:to>
      <xdr:col>9</xdr:col>
      <xdr:colOff>523875</xdr:colOff>
      <xdr:row>50</xdr:row>
      <xdr:rowOff>163513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83E03B-C18B-400A-B082-8C4FDAD8B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635000</xdr:colOff>
      <xdr:row>66</xdr:row>
      <xdr:rowOff>39688</xdr:rowOff>
    </xdr:from>
    <xdr:to>
      <xdr:col>9</xdr:col>
      <xdr:colOff>349250</xdr:colOff>
      <xdr:row>80</xdr:row>
      <xdr:rowOff>4763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11F36D-AE81-48FB-A822-7439F5801B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163287</xdr:colOff>
      <xdr:row>18</xdr:row>
      <xdr:rowOff>163285</xdr:rowOff>
    </xdr:from>
    <xdr:to>
      <xdr:col>28</xdr:col>
      <xdr:colOff>676426</xdr:colOff>
      <xdr:row>41</xdr:row>
      <xdr:rowOff>190273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D5F1E9E-CCED-407B-932C-2F7FEA7BB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112345</xdr:colOff>
      <xdr:row>51</xdr:row>
      <xdr:rowOff>123093</xdr:rowOff>
    </xdr:from>
    <xdr:to>
      <xdr:col>15</xdr:col>
      <xdr:colOff>73268</xdr:colOff>
      <xdr:row>64</xdr:row>
      <xdr:rowOff>199293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42825BA-FCAE-B3ED-CD8F-FD4E98175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55CF-3300-8247-B875-07D4790798B6}">
  <dimension ref="A1:T61"/>
  <sheetViews>
    <sheetView tabSelected="1" topLeftCell="B39" zoomScale="75" zoomScaleNormal="130" workbookViewId="0">
      <selection activeCell="H29" sqref="H29"/>
    </sheetView>
  </sheetViews>
  <sheetFormatPr baseColWidth="10" defaultColWidth="10.6640625" defaultRowHeight="16" x14ac:dyDescent="0.2"/>
  <cols>
    <col min="1" max="1" width="23.5" customWidth="1"/>
    <col min="13" max="13" width="18" customWidth="1"/>
  </cols>
  <sheetData>
    <row r="1" spans="1:20" x14ac:dyDescent="0.2">
      <c r="A1" t="s">
        <v>1</v>
      </c>
      <c r="B1" t="s">
        <v>0</v>
      </c>
      <c r="C1" t="s">
        <v>6</v>
      </c>
      <c r="D1">
        <v>2</v>
      </c>
      <c r="E1">
        <v>4</v>
      </c>
      <c r="F1">
        <v>6</v>
      </c>
      <c r="G1">
        <v>24</v>
      </c>
      <c r="L1" t="s">
        <v>2</v>
      </c>
      <c r="M1" t="s">
        <v>1</v>
      </c>
      <c r="N1" s="3">
        <v>0</v>
      </c>
      <c r="O1">
        <v>2</v>
      </c>
      <c r="P1">
        <v>4</v>
      </c>
      <c r="Q1">
        <v>6</v>
      </c>
      <c r="R1" s="3">
        <v>24</v>
      </c>
      <c r="T1" s="3"/>
    </row>
    <row r="2" spans="1:20" x14ac:dyDescent="0.2">
      <c r="A2" t="s">
        <v>10</v>
      </c>
      <c r="B2">
        <v>1.1000000000000001</v>
      </c>
      <c r="C2" s="2">
        <v>9.5000000000000001E-2</v>
      </c>
      <c r="D2" s="2">
        <v>0.159</v>
      </c>
      <c r="E2">
        <v>0.309</v>
      </c>
      <c r="F2">
        <v>0.51400000000000001</v>
      </c>
      <c r="G2" s="2">
        <v>1.6</v>
      </c>
      <c r="M2" t="s">
        <v>23</v>
      </c>
      <c r="N2" s="2">
        <f>AVERAGE(C2:C3)</f>
        <v>9.35E-2</v>
      </c>
      <c r="O2" s="2">
        <f t="shared" ref="O2:Q2" si="0">AVERAGE(D2:D3)</f>
        <v>0.15049999999999999</v>
      </c>
      <c r="P2" s="2">
        <f t="shared" si="0"/>
        <v>0.29100000000000004</v>
      </c>
      <c r="Q2" s="2">
        <f t="shared" si="0"/>
        <v>0.48150000000000004</v>
      </c>
      <c r="R2" s="2">
        <f>AVERAGE(G2:G3)</f>
        <v>1.7949999999999999</v>
      </c>
      <c r="T2" s="2"/>
    </row>
    <row r="3" spans="1:20" x14ac:dyDescent="0.2">
      <c r="B3">
        <v>1.2</v>
      </c>
      <c r="C3" s="2">
        <v>9.1999999999999998E-2</v>
      </c>
      <c r="D3" s="2">
        <v>0.14199999999999999</v>
      </c>
      <c r="E3">
        <v>0.27300000000000002</v>
      </c>
      <c r="F3">
        <v>0.44900000000000001</v>
      </c>
      <c r="G3" s="2">
        <v>1.99</v>
      </c>
      <c r="M3" s="4" t="s">
        <v>24</v>
      </c>
      <c r="N3" s="2">
        <f>AVERAGE(C5:C6)</f>
        <v>8.7499999999999994E-2</v>
      </c>
      <c r="O3" s="2">
        <f t="shared" ref="O3" si="1">AVERAGE(D5:D6)</f>
        <v>0.1305</v>
      </c>
      <c r="P3" s="2">
        <f>AVERAGE(E6:E8)</f>
        <v>0.22900000000000001</v>
      </c>
      <c r="Q3" s="2">
        <f>AVERAGE(F6:F8)</f>
        <v>0.35050000000000003</v>
      </c>
      <c r="R3" s="2">
        <f>AVERAGE(G6:G8)</f>
        <v>1.4650000000000001</v>
      </c>
      <c r="T3" s="2"/>
    </row>
    <row r="4" spans="1:20" x14ac:dyDescent="0.2">
      <c r="M4" s="4" t="s">
        <v>25</v>
      </c>
      <c r="N4" s="2">
        <f>AVERAGE(C8:C9)</f>
        <v>9.0999999999999998E-2</v>
      </c>
      <c r="O4" s="2">
        <f t="shared" ref="O4:R4" si="2">AVERAGE(D8:D9)</f>
        <v>0.13800000000000001</v>
      </c>
      <c r="P4" s="2">
        <f t="shared" si="2"/>
        <v>0.22950000000000001</v>
      </c>
      <c r="Q4" s="2">
        <f t="shared" si="2"/>
        <v>0.34150000000000003</v>
      </c>
      <c r="R4" s="2">
        <f t="shared" si="2"/>
        <v>1.33</v>
      </c>
      <c r="T4" s="2"/>
    </row>
    <row r="5" spans="1:20" x14ac:dyDescent="0.2">
      <c r="A5" s="4" t="s">
        <v>12</v>
      </c>
      <c r="B5">
        <v>2.1</v>
      </c>
      <c r="C5" s="2">
        <v>9.8000000000000004E-2</v>
      </c>
      <c r="D5" s="2">
        <v>0.14799999999999999</v>
      </c>
      <c r="E5" s="2">
        <v>0.28599999999999998</v>
      </c>
      <c r="F5">
        <v>0.439</v>
      </c>
      <c r="G5" s="2">
        <v>1.64</v>
      </c>
      <c r="M5" s="4"/>
      <c r="N5" s="2"/>
      <c r="O5" s="2"/>
      <c r="P5" s="2"/>
      <c r="Q5" s="2"/>
      <c r="R5" s="2"/>
      <c r="T5" s="2"/>
    </row>
    <row r="6" spans="1:20" x14ac:dyDescent="0.2">
      <c r="A6" s="4"/>
      <c r="B6">
        <v>2.2000000000000002</v>
      </c>
      <c r="C6" s="2">
        <v>7.6999999999999999E-2</v>
      </c>
      <c r="D6" s="2">
        <v>0.113</v>
      </c>
      <c r="E6" s="2">
        <v>0.224</v>
      </c>
      <c r="F6" s="2">
        <v>0.36</v>
      </c>
      <c r="G6" s="2">
        <v>1.6</v>
      </c>
      <c r="M6" s="4"/>
      <c r="N6" s="2"/>
      <c r="O6" s="2"/>
      <c r="P6" s="2"/>
      <c r="Q6" s="2"/>
      <c r="R6" s="2"/>
      <c r="T6" s="2"/>
    </row>
    <row r="7" spans="1:20" x14ac:dyDescent="0.2">
      <c r="M7" s="4"/>
      <c r="N7" s="2"/>
      <c r="O7" s="2"/>
      <c r="P7" s="2"/>
      <c r="Q7" s="2"/>
      <c r="R7" s="2"/>
      <c r="T7" s="2"/>
    </row>
    <row r="8" spans="1:20" x14ac:dyDescent="0.2">
      <c r="A8" s="4" t="s">
        <v>11</v>
      </c>
      <c r="B8">
        <v>3.1</v>
      </c>
      <c r="C8" s="2">
        <v>8.7999999999999995E-2</v>
      </c>
      <c r="D8" s="2">
        <v>0.13800000000000001</v>
      </c>
      <c r="E8">
        <v>0.23400000000000001</v>
      </c>
      <c r="F8">
        <v>0.34100000000000003</v>
      </c>
      <c r="G8" s="2">
        <v>1.33</v>
      </c>
      <c r="M8" s="4"/>
      <c r="N8" s="2"/>
      <c r="O8" s="2"/>
      <c r="P8" s="2"/>
      <c r="Q8" s="2"/>
      <c r="R8" s="2"/>
      <c r="T8" s="2"/>
    </row>
    <row r="9" spans="1:20" x14ac:dyDescent="0.2">
      <c r="B9">
        <v>3.2</v>
      </c>
      <c r="C9" s="2">
        <v>9.4E-2</v>
      </c>
      <c r="D9" s="2">
        <v>0.13800000000000001</v>
      </c>
      <c r="E9">
        <v>0.22500000000000001</v>
      </c>
      <c r="F9">
        <v>0.34200000000000003</v>
      </c>
      <c r="G9" s="2">
        <v>1.33</v>
      </c>
      <c r="M9" s="4"/>
      <c r="N9" s="3">
        <v>0</v>
      </c>
      <c r="O9">
        <v>2</v>
      </c>
      <c r="P9">
        <v>4</v>
      </c>
      <c r="Q9">
        <v>6</v>
      </c>
      <c r="R9" s="3">
        <v>24</v>
      </c>
      <c r="T9" s="2"/>
    </row>
    <row r="10" spans="1:20" x14ac:dyDescent="0.2">
      <c r="A10" s="4"/>
      <c r="L10" t="s">
        <v>4</v>
      </c>
      <c r="M10" t="s">
        <v>10</v>
      </c>
      <c r="N10" s="2">
        <f>STDEV(C2:C3)</f>
        <v>2.1213203435596446E-3</v>
      </c>
      <c r="O10" s="2">
        <f t="shared" ref="O10:R10" si="3">STDEV(D2:D3)</f>
        <v>1.2020815280171319E-2</v>
      </c>
      <c r="P10" s="2">
        <f t="shared" si="3"/>
        <v>2.5455844122715694E-2</v>
      </c>
      <c r="Q10" s="2">
        <f t="shared" si="3"/>
        <v>4.5961940777125586E-2</v>
      </c>
      <c r="R10" s="2">
        <f t="shared" si="3"/>
        <v>0.27577164466275589</v>
      </c>
      <c r="T10" s="2"/>
    </row>
    <row r="11" spans="1:20" x14ac:dyDescent="0.2">
      <c r="A11" s="4"/>
      <c r="C11" s="2"/>
      <c r="D11" s="2"/>
      <c r="G11" s="2"/>
      <c r="M11" s="4" t="s">
        <v>21</v>
      </c>
      <c r="N11" s="2">
        <f>STDEV(C5:C6)</f>
        <v>1.4849242404917622E-2</v>
      </c>
      <c r="O11" s="2">
        <f t="shared" ref="O11" si="4">STDEV(D5:D6)</f>
        <v>2.4748737341529062E-2</v>
      </c>
      <c r="P11" s="2">
        <f>STDEV(E6:E8)</f>
        <v>7.0710678118654814E-3</v>
      </c>
      <c r="Q11" s="2">
        <f>STDEV(F6:F8)</f>
        <v>1.3435028842544376E-2</v>
      </c>
      <c r="R11" s="2">
        <f>STDEV(G6:G8)</f>
        <v>0.19091883092036785</v>
      </c>
    </row>
    <row r="12" spans="1:20" x14ac:dyDescent="0.2">
      <c r="C12" s="2"/>
      <c r="D12" s="2"/>
      <c r="G12" s="2"/>
      <c r="M12" s="4" t="s">
        <v>22</v>
      </c>
      <c r="N12" s="2">
        <f>STDEV(C8:C9)</f>
        <v>4.2426406871192892E-3</v>
      </c>
      <c r="O12" s="2">
        <f t="shared" ref="O12:R12" si="5">STDEV(D8:D9)</f>
        <v>0</v>
      </c>
      <c r="P12" s="2">
        <f t="shared" si="5"/>
        <v>6.3639610306789329E-3</v>
      </c>
      <c r="Q12" s="2">
        <f t="shared" si="5"/>
        <v>7.0710678118654816E-4</v>
      </c>
      <c r="R12" s="2">
        <f t="shared" si="5"/>
        <v>0</v>
      </c>
    </row>
    <row r="13" spans="1:20" x14ac:dyDescent="0.2">
      <c r="M13" s="4"/>
      <c r="N13" s="2"/>
      <c r="O13" s="2"/>
      <c r="P13" s="2"/>
      <c r="Q13" s="2"/>
      <c r="R13" s="2"/>
    </row>
    <row r="14" spans="1:20" x14ac:dyDescent="0.2">
      <c r="A14" s="4"/>
      <c r="M14" s="4"/>
      <c r="N14" s="2"/>
      <c r="O14" s="2"/>
      <c r="P14" s="2"/>
      <c r="Q14" s="2"/>
      <c r="R14" s="2"/>
      <c r="S14" s="2"/>
    </row>
    <row r="15" spans="1:20" x14ac:dyDescent="0.2">
      <c r="M15" s="4"/>
      <c r="S15" s="1"/>
    </row>
    <row r="16" spans="1:20" x14ac:dyDescent="0.2">
      <c r="M16" s="4"/>
      <c r="S16" s="1"/>
    </row>
    <row r="17" spans="1:19" x14ac:dyDescent="0.2">
      <c r="M17" s="4"/>
      <c r="S17" s="1"/>
    </row>
    <row r="18" spans="1:19" x14ac:dyDescent="0.2">
      <c r="A18" s="4"/>
      <c r="M18" s="4"/>
    </row>
    <row r="19" spans="1:19" x14ac:dyDescent="0.2">
      <c r="A19" s="4"/>
      <c r="M19" s="4"/>
    </row>
    <row r="20" spans="1:19" x14ac:dyDescent="0.2">
      <c r="A20" s="4"/>
      <c r="M20" s="4"/>
    </row>
    <row r="21" spans="1:19" x14ac:dyDescent="0.2">
      <c r="M21" s="4"/>
    </row>
    <row r="23" spans="1:19" x14ac:dyDescent="0.2">
      <c r="A23" t="s">
        <v>3</v>
      </c>
      <c r="B23" t="s">
        <v>7</v>
      </c>
      <c r="C23" s="1" t="s">
        <v>13</v>
      </c>
      <c r="D23" s="1" t="s">
        <v>14</v>
      </c>
    </row>
    <row r="24" spans="1:19" x14ac:dyDescent="0.2">
      <c r="A24" t="s">
        <v>10</v>
      </c>
      <c r="B24">
        <f>120/(3.3*LOG(D2/C2))</f>
        <v>162.57461554265797</v>
      </c>
      <c r="C24">
        <f>90/(3.3*LOG(E2/D2))</f>
        <v>94.512750201293343</v>
      </c>
      <c r="D24">
        <f>90/(3.3*LOG(F2/E2))</f>
        <v>123.40341508547652</v>
      </c>
    </row>
    <row r="25" spans="1:19" x14ac:dyDescent="0.2">
      <c r="B25">
        <f>120/(3.3*LOG(D3/C3))</f>
        <v>192.91000860439024</v>
      </c>
      <c r="C25">
        <f t="shared" ref="C25" si="6">90/(3.3*LOG(E3/D3))</f>
        <v>96.073251496854169</v>
      </c>
      <c r="D25">
        <f t="shared" ref="D25" si="7">90/(3.3*LOG(F3/E3))</f>
        <v>126.21372197317126</v>
      </c>
    </row>
    <row r="26" spans="1:19" x14ac:dyDescent="0.2">
      <c r="S26" s="1"/>
    </row>
    <row r="27" spans="1:19" x14ac:dyDescent="0.2">
      <c r="A27" s="4" t="s">
        <v>12</v>
      </c>
      <c r="B27">
        <f>120/(3.3*LOG(D5/C5))</f>
        <v>203.10836671440794</v>
      </c>
      <c r="C27">
        <f t="shared" ref="C27" si="8">120/(3.3*LOG(E5/D5))</f>
        <v>127.09922258997111</v>
      </c>
      <c r="D27">
        <f>120/(3.3*LOG(F6/E5))</f>
        <v>363.86753727645782</v>
      </c>
    </row>
    <row r="28" spans="1:19" x14ac:dyDescent="0.2">
      <c r="A28" s="4"/>
      <c r="B28">
        <f>120/(3.3*LOG(D6/C6))</f>
        <v>218.28521773593909</v>
      </c>
      <c r="C28">
        <f>120/(3.3*LOG(E6/D6))</f>
        <v>122.36661973858</v>
      </c>
      <c r="D28">
        <f>120/(3.3*LOG(F8/E8))</f>
        <v>222.35517364221943</v>
      </c>
    </row>
    <row r="30" spans="1:19" x14ac:dyDescent="0.2">
      <c r="A30" s="4" t="s">
        <v>11</v>
      </c>
      <c r="B30">
        <f>120/(3.3*LOG(D8/C8))</f>
        <v>186.10186119849752</v>
      </c>
      <c r="C30">
        <f t="shared" ref="C30:D30" si="9">120/(3.3*LOG(E8/D8))</f>
        <v>158.55999107192531</v>
      </c>
      <c r="D30">
        <f t="shared" si="9"/>
        <v>222.35517364221943</v>
      </c>
    </row>
    <row r="31" spans="1:19" x14ac:dyDescent="0.2">
      <c r="B31">
        <f>120/(3.3*LOG(D9/C9))</f>
        <v>218.07116956619589</v>
      </c>
      <c r="C31">
        <f t="shared" ref="C31:D31" si="10">120/(3.3*LOG(E9/D9))</f>
        <v>171.28143464626802</v>
      </c>
      <c r="D31">
        <f t="shared" si="10"/>
        <v>199.97205716530581</v>
      </c>
    </row>
    <row r="32" spans="1:19" x14ac:dyDescent="0.2">
      <c r="A32" s="4"/>
    </row>
    <row r="33" spans="1:10" x14ac:dyDescent="0.2">
      <c r="A33" s="4"/>
      <c r="J33" t="s">
        <v>5</v>
      </c>
    </row>
    <row r="36" spans="1:10" x14ac:dyDescent="0.2">
      <c r="A36" s="4"/>
    </row>
    <row r="40" spans="1:10" x14ac:dyDescent="0.2">
      <c r="B40" s="1" t="s">
        <v>8</v>
      </c>
      <c r="C40" s="1" t="s">
        <v>9</v>
      </c>
    </row>
    <row r="41" spans="1:10" x14ac:dyDescent="0.2">
      <c r="A41" t="s">
        <v>10</v>
      </c>
      <c r="B41">
        <f>AVERAGE(B24:B25)</f>
        <v>177.74231207352409</v>
      </c>
      <c r="C41">
        <f>STDEV(B24:B25)</f>
        <v>21.450362143910237</v>
      </c>
    </row>
    <row r="42" spans="1:10" x14ac:dyDescent="0.2">
      <c r="A42" s="4" t="s">
        <v>12</v>
      </c>
      <c r="B42">
        <f>AVERAGE(B27:B28)</f>
        <v>210.69679222517351</v>
      </c>
      <c r="C42">
        <f>STDEV(B27:B28)</f>
        <v>10.731654274382658</v>
      </c>
    </row>
    <row r="43" spans="1:10" x14ac:dyDescent="0.2">
      <c r="A43" s="4" t="s">
        <v>11</v>
      </c>
      <c r="B43">
        <f>AVERAGE(B30:B31)</f>
        <v>202.0865153823467</v>
      </c>
      <c r="C43">
        <f>STDEV(B30:B31)</f>
        <v>22.605714736643357</v>
      </c>
      <c r="E43" s="4"/>
    </row>
    <row r="44" spans="1:10" x14ac:dyDescent="0.2">
      <c r="A44" s="4"/>
      <c r="E44" s="4"/>
    </row>
    <row r="46" spans="1:10" x14ac:dyDescent="0.2">
      <c r="B46" s="1" t="s">
        <v>15</v>
      </c>
      <c r="C46" s="1" t="s">
        <v>16</v>
      </c>
    </row>
    <row r="47" spans="1:10" x14ac:dyDescent="0.2">
      <c r="A47" t="s">
        <v>23</v>
      </c>
      <c r="B47">
        <f>AVERAGE(C24:C25)</f>
        <v>95.293000849073763</v>
      </c>
      <c r="C47">
        <f>STDEV(C24:C25)</f>
        <v>1.1034410481414529</v>
      </c>
    </row>
    <row r="48" spans="1:10" x14ac:dyDescent="0.2">
      <c r="A48" s="4" t="s">
        <v>24</v>
      </c>
      <c r="B48">
        <f>AVERAGE(C27:C28)</f>
        <v>124.73292116427555</v>
      </c>
      <c r="C48">
        <f>STDEV(C27:C28)</f>
        <v>3.3464555688814426</v>
      </c>
    </row>
    <row r="49" spans="1:3" x14ac:dyDescent="0.2">
      <c r="A49" s="4" t="s">
        <v>25</v>
      </c>
      <c r="B49">
        <f>AVERAGE(C30:C31)</f>
        <v>164.92071285909668</v>
      </c>
      <c r="C49">
        <f>STDEV(C30:C31)</f>
        <v>8.9954190178997635</v>
      </c>
    </row>
    <row r="50" spans="1:3" x14ac:dyDescent="0.2">
      <c r="A50" s="4"/>
    </row>
    <row r="51" spans="1:3" x14ac:dyDescent="0.2">
      <c r="A51" s="4"/>
    </row>
    <row r="52" spans="1:3" x14ac:dyDescent="0.2">
      <c r="A52" s="4"/>
      <c r="B52" s="1"/>
      <c r="C52" s="1"/>
    </row>
    <row r="53" spans="1:3" x14ac:dyDescent="0.2">
      <c r="B53" s="1" t="s">
        <v>17</v>
      </c>
      <c r="C53" s="1" t="s">
        <v>18</v>
      </c>
    </row>
    <row r="54" spans="1:3" x14ac:dyDescent="0.2">
      <c r="A54" t="s">
        <v>10</v>
      </c>
      <c r="B54">
        <f>AVERAGE(D24:D25)</f>
        <v>124.80856852932389</v>
      </c>
      <c r="C54">
        <f>STDEV(D24:D26)</f>
        <v>1.9871870575042092</v>
      </c>
    </row>
    <row r="55" spans="1:3" x14ac:dyDescent="0.2">
      <c r="A55" s="4" t="s">
        <v>12</v>
      </c>
      <c r="B55">
        <f>AVERAGE(D27:D28)</f>
        <v>293.1113554593386</v>
      </c>
      <c r="C55">
        <f>STDEV(D27:D29)</f>
        <v>100.06435194750667</v>
      </c>
    </row>
    <row r="56" spans="1:3" x14ac:dyDescent="0.2">
      <c r="A56" s="4" t="s">
        <v>11</v>
      </c>
      <c r="B56">
        <f>AVERAGE(D30:D31)</f>
        <v>211.16361540376261</v>
      </c>
      <c r="C56">
        <f>STDEV(D30:D32)</f>
        <v>15.827253444913962</v>
      </c>
    </row>
    <row r="57" spans="1:3" x14ac:dyDescent="0.2">
      <c r="A57" s="4"/>
    </row>
    <row r="58" spans="1:3" x14ac:dyDescent="0.2">
      <c r="B58" t="s">
        <v>19</v>
      </c>
      <c r="C58" t="s">
        <v>20</v>
      </c>
    </row>
    <row r="59" spans="1:3" x14ac:dyDescent="0.2">
      <c r="A59" t="s">
        <v>10</v>
      </c>
      <c r="B59">
        <f>AVERAGE(B41,B47,B54)</f>
        <v>132.61462715064059</v>
      </c>
      <c r="C59">
        <f>AVERAGE(C41,C47,C55)</f>
        <v>40.872718379852785</v>
      </c>
    </row>
    <row r="60" spans="1:3" x14ac:dyDescent="0.2">
      <c r="A60" s="4" t="s">
        <v>21</v>
      </c>
      <c r="B60">
        <f t="shared" ref="B60:B61" si="11">AVERAGE(B42,B48,B55)</f>
        <v>209.51368961626255</v>
      </c>
      <c r="C60">
        <f t="shared" ref="C60:C61" si="12">AVERAGE(C42,C48,C56)</f>
        <v>9.968454429392688</v>
      </c>
    </row>
    <row r="61" spans="1:3" x14ac:dyDescent="0.2">
      <c r="A61" s="4" t="s">
        <v>22</v>
      </c>
      <c r="B61">
        <f t="shared" si="11"/>
        <v>192.723614548402</v>
      </c>
      <c r="C61">
        <f t="shared" si="12"/>
        <v>15.80056687727156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E8163-252E-3740-8884-9542EBA83C0C}">
  <dimension ref="A1"/>
  <sheetViews>
    <sheetView workbookViewId="0">
      <selection sqref="A1:B3"/>
    </sheetView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pFs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Meagan Collins</cp:lastModifiedBy>
  <dcterms:created xsi:type="dcterms:W3CDTF">2020-07-28T15:15:01Z</dcterms:created>
  <dcterms:modified xsi:type="dcterms:W3CDTF">2023-12-08T16:42:41Z</dcterms:modified>
</cp:coreProperties>
</file>