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Growth Curves/"/>
    </mc:Choice>
  </mc:AlternateContent>
  <xr:revisionPtr revIDLastSave="0" documentId="13_ncr:1_{CD8B051D-FA18-8C4A-B0C8-61ADEFD33BE4}" xr6:coauthVersionLast="47" xr6:coauthVersionMax="47" xr10:uidLastSave="{00000000-0000-0000-0000-000000000000}"/>
  <bookViews>
    <workbookView xWindow="0" yWindow="500" windowWidth="28800" windowHeight="16140" xr2:uid="{FE33040B-FB12-0C43-8D88-4A80D4F89D52}"/>
  </bookViews>
  <sheets>
    <sheet name="p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2" i="1"/>
  <c r="C63" i="1"/>
  <c r="C60" i="1"/>
  <c r="B63" i="1"/>
  <c r="B62" i="1"/>
  <c r="B61" i="1"/>
  <c r="B60" i="1"/>
  <c r="O13" i="1"/>
  <c r="P13" i="1"/>
  <c r="Q13" i="1"/>
  <c r="R13" i="1"/>
  <c r="N13" i="1"/>
  <c r="O12" i="1"/>
  <c r="P12" i="1"/>
  <c r="Q12" i="1"/>
  <c r="R12" i="1"/>
  <c r="N12" i="1"/>
  <c r="O11" i="1"/>
  <c r="P11" i="1"/>
  <c r="Q11" i="1"/>
  <c r="R11" i="1"/>
  <c r="N11" i="1"/>
  <c r="O10" i="1"/>
  <c r="P10" i="1"/>
  <c r="Q10" i="1"/>
  <c r="R10" i="1"/>
  <c r="N10" i="1"/>
  <c r="O5" i="1"/>
  <c r="P5" i="1"/>
  <c r="Q5" i="1"/>
  <c r="R5" i="1"/>
  <c r="N5" i="1"/>
  <c r="N4" i="1"/>
  <c r="O4" i="1"/>
  <c r="P4" i="1"/>
  <c r="Q4" i="1"/>
  <c r="R4" i="1"/>
  <c r="P3" i="1"/>
  <c r="O3" i="1"/>
  <c r="Q3" i="1"/>
  <c r="R3" i="1"/>
  <c r="N3" i="1"/>
  <c r="R2" i="1"/>
  <c r="O2" i="1"/>
  <c r="P2" i="1"/>
  <c r="Q2" i="1"/>
  <c r="N2" i="1"/>
  <c r="B57" i="1"/>
  <c r="B56" i="1"/>
  <c r="B55" i="1"/>
  <c r="B54" i="1"/>
  <c r="C50" i="1"/>
  <c r="C49" i="1"/>
  <c r="C48" i="1"/>
  <c r="C47" i="1"/>
  <c r="B50" i="1"/>
  <c r="B49" i="1"/>
  <c r="B48" i="1"/>
  <c r="B47" i="1"/>
  <c r="C42" i="1"/>
  <c r="C43" i="1"/>
  <c r="B31" i="1"/>
  <c r="C31" i="1"/>
  <c r="D31" i="1"/>
  <c r="B43" i="1"/>
  <c r="C30" i="1"/>
  <c r="D30" i="1"/>
  <c r="B30" i="1"/>
  <c r="B33" i="1"/>
  <c r="C44" i="1"/>
  <c r="C41" i="1"/>
  <c r="B44" i="1"/>
  <c r="B42" i="1"/>
  <c r="B41" i="1"/>
  <c r="C34" i="1"/>
  <c r="D34" i="1"/>
  <c r="B34" i="1"/>
  <c r="C33" i="1"/>
  <c r="D33" i="1"/>
  <c r="C28" i="1"/>
  <c r="D28" i="1"/>
  <c r="B28" i="1"/>
  <c r="C27" i="1"/>
  <c r="D27" i="1"/>
  <c r="B27" i="1"/>
  <c r="B25" i="1"/>
  <c r="D24" i="1"/>
  <c r="C24" i="1"/>
  <c r="B24" i="1"/>
  <c r="D25" i="1"/>
  <c r="C25" i="1"/>
  <c r="C54" i="1" l="1"/>
  <c r="C56" i="1"/>
  <c r="C55" i="1"/>
  <c r="C57" i="1"/>
</calcChain>
</file>

<file path=xl/sharedStrings.xml><?xml version="1.0" encoding="utf-8"?>
<sst xmlns="http://schemas.openxmlformats.org/spreadsheetml/2006/main" count="51" uniqueCount="29">
  <si>
    <t>Tube</t>
  </si>
  <si>
    <t>Sample</t>
  </si>
  <si>
    <t>Averages</t>
  </si>
  <si>
    <t>Generation Times</t>
  </si>
  <si>
    <t>St Dev</t>
  </si>
  <si>
    <t xml:space="preserve"> </t>
  </si>
  <si>
    <t>0 hrs</t>
  </si>
  <si>
    <t>0-2</t>
  </si>
  <si>
    <t>Avg 0-2 hr</t>
  </si>
  <si>
    <t>St Dev 0-2 hr</t>
  </si>
  <si>
    <t>LVS</t>
  </si>
  <si>
    <t>ΔrpsU2</t>
  </si>
  <si>
    <t>FLAG</t>
  </si>
  <si>
    <t>vsvg</t>
  </si>
  <si>
    <t>2-4 hrs</t>
  </si>
  <si>
    <t>4-6 hrs</t>
  </si>
  <si>
    <t>VSVG</t>
  </si>
  <si>
    <t>Avg 2-4 hr</t>
  </si>
  <si>
    <t>St Dev 2-4 hr</t>
  </si>
  <si>
    <t>Avg 4-6 hr</t>
  </si>
  <si>
    <t>St Dev 4-6 hr</t>
  </si>
  <si>
    <t>overall avg</t>
  </si>
  <si>
    <t>st dev overall</t>
  </si>
  <si>
    <t>VSV-G</t>
  </si>
  <si>
    <t>Flag</t>
  </si>
  <si>
    <t>LVS pF</t>
  </si>
  <si>
    <t>LVS ΔrpsU2-pF</t>
  </si>
  <si>
    <t>LVS ∆rpsU2-pF-∆rpsu2-VSV-G</t>
  </si>
  <si>
    <t>LVS ∆rpsU2-pF-∆rpsu2-FLAG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</si>
</sst>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165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6.4000000000000001E-2</c:v>
                </c:pt>
                <c:pt idx="1">
                  <c:v>0.14650000000000002</c:v>
                </c:pt>
                <c:pt idx="2">
                  <c:v>0.28300000000000003</c:v>
                </c:pt>
                <c:pt idx="3">
                  <c:v>0.44350000000000001</c:v>
                </c:pt>
                <c:pt idx="4">
                  <c:v>0.47499999999999998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ΔrpsU2-pF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0.10450000000000001</c:v>
                </c:pt>
                <c:pt idx="1">
                  <c:v>0.1825</c:v>
                </c:pt>
                <c:pt idx="2">
                  <c:v>0.29749999999999999</c:v>
                </c:pt>
                <c:pt idx="3">
                  <c:v>0.41700000000000004</c:v>
                </c:pt>
                <c:pt idx="4">
                  <c:v>0.94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LVS ∆rpsU2-pF-∆rpsu2-VSV-G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8.3000000000000004E-2</c:v>
                </c:pt>
                <c:pt idx="1">
                  <c:v>0.16399999999999998</c:v>
                </c:pt>
                <c:pt idx="2">
                  <c:v>0.27949999999999997</c:v>
                </c:pt>
                <c:pt idx="3">
                  <c:v>0.41849999999999998</c:v>
                </c:pt>
                <c:pt idx="4">
                  <c:v>0.9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  <c:pt idx="0">
                  <c:v>LVS ∆rpsU2-pF-∆rpsu2-FLAG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pFs!$N$5:$R$5</c:f>
              <c:numCache>
                <c:formatCode>0.000</c:formatCode>
                <c:ptCount val="5"/>
                <c:pt idx="0">
                  <c:v>8.6999999999999994E-2</c:v>
                </c:pt>
                <c:pt idx="1">
                  <c:v>0.158</c:v>
                </c:pt>
                <c:pt idx="2">
                  <c:v>0.247</c:v>
                </c:pt>
                <c:pt idx="3">
                  <c:v>0.36549999999999999</c:v>
                </c:pt>
                <c:pt idx="4">
                  <c:v>1.6150000000000002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A2-4868-ADC6-98445F46F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2-4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Avg 2-4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781-0547-90BF-BFB67C8345A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1-0547-90BF-BFB67C8345A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781-0547-90BF-BFB67C8345A2}"/>
              </c:ext>
            </c:extLst>
          </c:dPt>
          <c:errBars>
            <c:errBarType val="both"/>
            <c:errValType val="cust"/>
            <c:noEndCap val="0"/>
            <c:plus>
              <c:numRef>
                <c:f>pFs!$C$47:$C$50</c:f>
                <c:numCache>
                  <c:formatCode>General</c:formatCode>
                  <c:ptCount val="4"/>
                  <c:pt idx="0">
                    <c:v>11.53393209168113</c:v>
                  </c:pt>
                  <c:pt idx="1">
                    <c:v>9.742496068519733</c:v>
                  </c:pt>
                  <c:pt idx="2">
                    <c:v>2.7927883392660324</c:v>
                  </c:pt>
                  <c:pt idx="3">
                    <c:v>2.4018268585859412</c:v>
                  </c:pt>
                </c:numCache>
              </c:numRef>
            </c:plus>
            <c:minus>
              <c:numRef>
                <c:f>pFs!$C$47:$C$50</c:f>
                <c:numCache>
                  <c:formatCode>General</c:formatCode>
                  <c:ptCount val="4"/>
                  <c:pt idx="0">
                    <c:v>11.53393209168113</c:v>
                  </c:pt>
                  <c:pt idx="1">
                    <c:v>9.742496068519733</c:v>
                  </c:pt>
                  <c:pt idx="2">
                    <c:v>2.7927883392660324</c:v>
                  </c:pt>
                  <c:pt idx="3">
                    <c:v>2.4018268585859412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pFs!$A$47:$A$50</c:f>
              <c:strCache>
                <c:ptCount val="4"/>
                <c:pt idx="0">
                  <c:v>LVS pF</c:v>
                </c:pt>
                <c:pt idx="1">
                  <c:v>LVS ΔrpsU2-pF</c:v>
                </c:pt>
                <c:pt idx="2">
                  <c:v>LVS ∆rpsU2-pF-∆rpsu2-VSV-G</c:v>
                </c:pt>
                <c:pt idx="3">
                  <c:v>LVS ∆rpsU2-pF-∆rpsu2-FLAG</c:v>
                </c:pt>
              </c:strCache>
            </c:strRef>
          </c:cat>
          <c:val>
            <c:numRef>
              <c:f>pFs!$B$47:$B$50</c:f>
              <c:numCache>
                <c:formatCode>General</c:formatCode>
                <c:ptCount val="4"/>
                <c:pt idx="0">
                  <c:v>96.696748300246185</c:v>
                </c:pt>
                <c:pt idx="1">
                  <c:v>170.80082328823713</c:v>
                </c:pt>
                <c:pt idx="2">
                  <c:v>157.18023909022094</c:v>
                </c:pt>
                <c:pt idx="3">
                  <c:v>187.4217413587964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2-41D6-9B31-5907C15B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</a:t>
            </a:r>
            <a:r>
              <a:rPr lang="en-US" baseline="0"/>
              <a:t> 0-2</a:t>
            </a:r>
            <a:r>
              <a:rPr lang="en-US"/>
              <a:t>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pFs!$B$40</c:f>
              <c:strCache>
                <c:ptCount val="1"/>
                <c:pt idx="0">
                  <c:v>Avg 0-2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pFs!$C$41:$C$44</c:f>
                <c:numCache>
                  <c:formatCode>General</c:formatCode>
                  <c:ptCount val="4"/>
                  <c:pt idx="0">
                    <c:v>10.049221850474368</c:v>
                  </c:pt>
                  <c:pt idx="1">
                    <c:v>22.64526331003583</c:v>
                  </c:pt>
                  <c:pt idx="2">
                    <c:v>6.3359398649432848</c:v>
                  </c:pt>
                  <c:pt idx="3">
                    <c:v>0</c:v>
                  </c:pt>
                </c:numCache>
              </c:numRef>
            </c:plus>
            <c:minus>
              <c:numRef>
                <c:f>pFs!$C$41:$C$44</c:f>
                <c:numCache>
                  <c:formatCode>General</c:formatCode>
                  <c:ptCount val="4"/>
                  <c:pt idx="0">
                    <c:v>10.049221850474368</c:v>
                  </c:pt>
                  <c:pt idx="1">
                    <c:v>22.64526331003583</c:v>
                  </c:pt>
                  <c:pt idx="2">
                    <c:v>6.3359398649432848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pFs!$A$41:$A$44</c:f>
              <c:strCache>
                <c:ptCount val="4"/>
                <c:pt idx="0">
                  <c:v>LVS</c:v>
                </c:pt>
                <c:pt idx="1">
                  <c:v>ΔrpsU2</c:v>
                </c:pt>
                <c:pt idx="2">
                  <c:v>VSVG</c:v>
                </c:pt>
                <c:pt idx="3">
                  <c:v>FLAG</c:v>
                </c:pt>
              </c:strCache>
            </c:strRef>
          </c:cat>
          <c:val>
            <c:numRef>
              <c:f>pFs!$B$41:$B$44</c:f>
              <c:numCache>
                <c:formatCode>General</c:formatCode>
                <c:ptCount val="4"/>
                <c:pt idx="0">
                  <c:v>101.03479157351993</c:v>
                </c:pt>
                <c:pt idx="1">
                  <c:v>153.41578041334407</c:v>
                </c:pt>
                <c:pt idx="2">
                  <c:v>123.2730815468632</c:v>
                </c:pt>
                <c:pt idx="3">
                  <c:v>140.32546214967007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F-4C8C-A5EB-4680576C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4-6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Avg 2-4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pFs!$C$54:$C$57</c:f>
                <c:numCache>
                  <c:formatCode>General</c:formatCode>
                  <c:ptCount val="4"/>
                  <c:pt idx="0">
                    <c:v>1.5164662283366339</c:v>
                  </c:pt>
                  <c:pt idx="1">
                    <c:v>11.401200888332999</c:v>
                  </c:pt>
                  <c:pt idx="2">
                    <c:v>16.8611680535099</c:v>
                  </c:pt>
                  <c:pt idx="3">
                    <c:v>10.613512927430142</c:v>
                  </c:pt>
                </c:numCache>
              </c:numRef>
            </c:plus>
            <c:minus>
              <c:numRef>
                <c:f>pFs!$C$54:$C$57</c:f>
                <c:numCache>
                  <c:formatCode>General</c:formatCode>
                  <c:ptCount val="4"/>
                  <c:pt idx="0">
                    <c:v>1.5164662283366339</c:v>
                  </c:pt>
                  <c:pt idx="1">
                    <c:v>11.401200888332999</c:v>
                  </c:pt>
                  <c:pt idx="2">
                    <c:v>16.8611680535099</c:v>
                  </c:pt>
                  <c:pt idx="3">
                    <c:v>10.613512927430142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pFs!$A$54:$A$57</c:f>
              <c:strCache>
                <c:ptCount val="4"/>
                <c:pt idx="0">
                  <c:v>LVS</c:v>
                </c:pt>
                <c:pt idx="1">
                  <c:v>ΔrpsU2</c:v>
                </c:pt>
                <c:pt idx="2">
                  <c:v>VSVG</c:v>
                </c:pt>
                <c:pt idx="3">
                  <c:v>FLAG</c:v>
                </c:pt>
              </c:strCache>
            </c:strRef>
          </c:cat>
          <c:val>
            <c:numRef>
              <c:f>pFs!$B$54:$B$57</c:f>
              <c:numCache>
                <c:formatCode>General</c:formatCode>
                <c:ptCount val="4"/>
                <c:pt idx="0">
                  <c:v>139.6796104230003</c:v>
                </c:pt>
                <c:pt idx="1">
                  <c:v>247.38768359120272</c:v>
                </c:pt>
                <c:pt idx="2">
                  <c:v>207.58270466452797</c:v>
                </c:pt>
                <c:pt idx="3">
                  <c:v>214.00938104565415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78F-AC5F-D0CEF5944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6.4000000000000001E-2</c:v>
                </c:pt>
                <c:pt idx="1">
                  <c:v>0.14650000000000002</c:v>
                </c:pt>
                <c:pt idx="2">
                  <c:v>0.28300000000000003</c:v>
                </c:pt>
                <c:pt idx="3">
                  <c:v>0.44350000000000001</c:v>
                </c:pt>
                <c:pt idx="4">
                  <c:v>0.47499999999999998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4E-408D-988D-AD5B92216711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ΔrpsU2-pF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0.10450000000000001</c:v>
                </c:pt>
                <c:pt idx="1">
                  <c:v>0.1825</c:v>
                </c:pt>
                <c:pt idx="2">
                  <c:v>0.29749999999999999</c:v>
                </c:pt>
                <c:pt idx="3">
                  <c:v>0.41700000000000004</c:v>
                </c:pt>
                <c:pt idx="4">
                  <c:v>0.94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4E-408D-988D-AD5B92216711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LVS ∆rpsU2-pF-∆rpsu2-VSV-G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8.3000000000000004E-2</c:v>
                </c:pt>
                <c:pt idx="1">
                  <c:v>0.16399999999999998</c:v>
                </c:pt>
                <c:pt idx="2">
                  <c:v>0.27949999999999997</c:v>
                </c:pt>
                <c:pt idx="3">
                  <c:v>0.41849999999999998</c:v>
                </c:pt>
                <c:pt idx="4">
                  <c:v>0.9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4E-408D-988D-AD5B92216711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  <c:pt idx="0">
                  <c:v>LVS ∆rpsU2-pF-∆rpsu2-FLAG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pFs!$N$5:$R$5</c:f>
              <c:numCache>
                <c:formatCode>0.000</c:formatCode>
                <c:ptCount val="5"/>
                <c:pt idx="0">
                  <c:v>8.6999999999999994E-2</c:v>
                </c:pt>
                <c:pt idx="1">
                  <c:v>0.158</c:v>
                </c:pt>
                <c:pt idx="2">
                  <c:v>0.247</c:v>
                </c:pt>
                <c:pt idx="3">
                  <c:v>0.36549999999999999</c:v>
                </c:pt>
                <c:pt idx="4">
                  <c:v>1.6150000000000002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4E-408D-988D-AD5B9221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Generation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pFs!$B$59</c:f>
              <c:strCache>
                <c:ptCount val="1"/>
                <c:pt idx="0">
                  <c:v>overall 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2EA-2A4B-93B6-41549672035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EA-2A4B-93B6-41549672035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EA-2A4B-93B6-415496720359}"/>
              </c:ext>
            </c:extLst>
          </c:dPt>
          <c:errBars>
            <c:errBarType val="both"/>
            <c:errValType val="cust"/>
            <c:noEndCap val="0"/>
            <c:plus>
              <c:numRef>
                <c:f>pFs!$C$60:$C$63</c:f>
                <c:numCache>
                  <c:formatCode>General</c:formatCode>
                  <c:ptCount val="4"/>
                  <c:pt idx="0">
                    <c:v>5.4061986850087154</c:v>
                  </c:pt>
                  <c:pt idx="1">
                    <c:v>7.0197536033581933</c:v>
                  </c:pt>
                  <c:pt idx="2">
                    <c:v>7.317258809821416</c:v>
                  </c:pt>
                  <c:pt idx="3">
                    <c:v>5.5654771735015593</c:v>
                  </c:pt>
                </c:numCache>
              </c:numRef>
            </c:plus>
            <c:minus>
              <c:numRef>
                <c:f>pFs!$C$60:$C$63</c:f>
                <c:numCache>
                  <c:formatCode>General</c:formatCode>
                  <c:ptCount val="4"/>
                  <c:pt idx="0">
                    <c:v>5.4061986850087154</c:v>
                  </c:pt>
                  <c:pt idx="1">
                    <c:v>7.0197536033581933</c:v>
                  </c:pt>
                  <c:pt idx="2">
                    <c:v>7.317258809821416</c:v>
                  </c:pt>
                  <c:pt idx="3">
                    <c:v>5.5654771735015593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pFs!$A$60:$A$63</c:f>
              <c:strCache>
                <c:ptCount val="4"/>
                <c:pt idx="0">
                  <c:v>LVS</c:v>
                </c:pt>
                <c:pt idx="1">
                  <c:v>ΔrpsU2</c:v>
                </c:pt>
                <c:pt idx="2">
                  <c:v>VSV-G</c:v>
                </c:pt>
                <c:pt idx="3">
                  <c:v>Flag</c:v>
                </c:pt>
              </c:strCache>
            </c:strRef>
          </c:cat>
          <c:val>
            <c:numRef>
              <c:f>pFs!$B$60:$B$63</c:f>
              <c:numCache>
                <c:formatCode>General</c:formatCode>
                <c:ptCount val="4"/>
                <c:pt idx="0">
                  <c:v>112.47038343225547</c:v>
                </c:pt>
                <c:pt idx="1">
                  <c:v>190.534762430928</c:v>
                </c:pt>
                <c:pt idx="2">
                  <c:v>162.67867510053736</c:v>
                </c:pt>
                <c:pt idx="3">
                  <c:v>180.58552818470685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A-2A4B-93B6-415496720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8727328"/>
        <c:axId val="1588729056"/>
      </c:barChart>
      <c:catAx>
        <c:axId val="158872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8729056"/>
        <c:crosses val="autoZero"/>
        <c:auto val="1"/>
        <c:lblAlgn val="ctr"/>
        <c:lblOffset val="100"/>
        <c:noMultiLvlLbl val="0"/>
      </c:catAx>
      <c:valAx>
        <c:axId val="158872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872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159280</xdr:colOff>
      <xdr:row>19</xdr:row>
      <xdr:rowOff>101071</xdr:rowOff>
    </xdr:from>
    <xdr:to>
      <xdr:col>19</xdr:col>
      <xdr:colOff>119062</xdr:colOff>
      <xdr:row>42</xdr:row>
      <xdr:rowOff>128059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690563</xdr:colOff>
      <xdr:row>52</xdr:row>
      <xdr:rowOff>17463</xdr:rowOff>
    </xdr:from>
    <xdr:to>
      <xdr:col>9</xdr:col>
      <xdr:colOff>404813</xdr:colOff>
      <xdr:row>65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566670-2C7D-FC54-F4CA-ABA621C5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37</xdr:row>
      <xdr:rowOff>0</xdr:rowOff>
    </xdr:from>
    <xdr:to>
      <xdr:col>9</xdr:col>
      <xdr:colOff>523875</xdr:colOff>
      <xdr:row>50</xdr:row>
      <xdr:rowOff>163513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83E03B-C18B-400A-B082-8C4FDAD8B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635000</xdr:colOff>
      <xdr:row>66</xdr:row>
      <xdr:rowOff>39688</xdr:rowOff>
    </xdr:from>
    <xdr:to>
      <xdr:col>9</xdr:col>
      <xdr:colOff>349250</xdr:colOff>
      <xdr:row>80</xdr:row>
      <xdr:rowOff>4763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11F36D-AE81-48FB-A822-7439F580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163287</xdr:colOff>
      <xdr:row>18</xdr:row>
      <xdr:rowOff>163285</xdr:rowOff>
    </xdr:from>
    <xdr:to>
      <xdr:col>28</xdr:col>
      <xdr:colOff>676426</xdr:colOff>
      <xdr:row>41</xdr:row>
      <xdr:rowOff>190273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5F1E9E-CCED-407B-932C-2F7FEA7BB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791308</xdr:colOff>
      <xdr:row>47</xdr:row>
      <xdr:rowOff>147516</xdr:rowOff>
    </xdr:from>
    <xdr:to>
      <xdr:col>14</xdr:col>
      <xdr:colOff>752231</xdr:colOff>
      <xdr:row>61</xdr:row>
      <xdr:rowOff>18562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C7F821-B93F-C490-7446-97308EB5F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63"/>
  <sheetViews>
    <sheetView tabSelected="1" topLeftCell="N18" zoomScale="125" zoomScaleNormal="130" workbookViewId="0">
      <selection activeCell="K72" sqref="K72"/>
    </sheetView>
  </sheetViews>
  <sheetFormatPr baseColWidth="10" defaultColWidth="10.6640625" defaultRowHeight="16" x14ac:dyDescent="0.2"/>
  <cols>
    <col min="1" max="1" width="23.5" customWidth="1"/>
    <col min="13" max="13" width="18" customWidth="1"/>
  </cols>
  <sheetData>
    <row r="1" spans="1:20" x14ac:dyDescent="0.2">
      <c r="A1" t="s">
        <v>1</v>
      </c>
      <c r="B1" t="s">
        <v>0</v>
      </c>
      <c r="C1" t="s">
        <v>6</v>
      </c>
      <c r="D1">
        <v>2</v>
      </c>
      <c r="E1">
        <v>4</v>
      </c>
      <c r="F1">
        <v>6</v>
      </c>
      <c r="G1">
        <v>24</v>
      </c>
      <c r="L1" t="s">
        <v>2</v>
      </c>
      <c r="M1" t="s">
        <v>1</v>
      </c>
      <c r="N1" s="3">
        <v>0</v>
      </c>
      <c r="O1">
        <v>2</v>
      </c>
      <c r="P1">
        <v>4</v>
      </c>
      <c r="Q1">
        <v>6</v>
      </c>
      <c r="R1" s="3">
        <v>24</v>
      </c>
      <c r="T1" s="3"/>
    </row>
    <row r="2" spans="1:20" x14ac:dyDescent="0.2">
      <c r="A2" t="s">
        <v>10</v>
      </c>
      <c r="B2">
        <v>1.1000000000000001</v>
      </c>
      <c r="C2" s="2">
        <v>5.7000000000000002E-2</v>
      </c>
      <c r="D2" s="2">
        <v>0.13900000000000001</v>
      </c>
      <c r="E2">
        <v>0.253</v>
      </c>
      <c r="F2">
        <v>0.39800000000000002</v>
      </c>
      <c r="G2" s="2">
        <v>0.49</v>
      </c>
      <c r="M2" t="s">
        <v>25</v>
      </c>
      <c r="N2" s="2">
        <f>AVERAGE(C2:C3)</f>
        <v>6.4000000000000001E-2</v>
      </c>
      <c r="O2" s="2">
        <f t="shared" ref="O2:Q2" si="0">AVERAGE(D2:D3)</f>
        <v>0.14650000000000002</v>
      </c>
      <c r="P2" s="2">
        <f t="shared" si="0"/>
        <v>0.28300000000000003</v>
      </c>
      <c r="Q2" s="2">
        <f t="shared" si="0"/>
        <v>0.44350000000000001</v>
      </c>
      <c r="R2" s="2">
        <f>AVERAGE(G2:G3)</f>
        <v>0.47499999999999998</v>
      </c>
      <c r="T2" s="2"/>
    </row>
    <row r="3" spans="1:20" x14ac:dyDescent="0.2">
      <c r="B3">
        <v>1.2</v>
      </c>
      <c r="C3" s="2">
        <v>7.0999999999999994E-2</v>
      </c>
      <c r="D3" s="2">
        <v>0.154</v>
      </c>
      <c r="E3">
        <v>0.313</v>
      </c>
      <c r="F3">
        <v>0.48899999999999999</v>
      </c>
      <c r="G3" s="2">
        <v>0.46</v>
      </c>
      <c r="M3" s="4" t="s">
        <v>26</v>
      </c>
      <c r="N3" s="2">
        <f>AVERAGE(C5:C6)</f>
        <v>0.10450000000000001</v>
      </c>
      <c r="O3" s="2">
        <f>AVERAGE(D5:D6)</f>
        <v>0.1825</v>
      </c>
      <c r="P3" s="2">
        <f>AVERAGE(E5:E6)</f>
        <v>0.29749999999999999</v>
      </c>
      <c r="Q3" s="2">
        <f t="shared" ref="Q3:R3" si="1">AVERAGE(F5:F6)</f>
        <v>0.41700000000000004</v>
      </c>
      <c r="R3" s="2">
        <f t="shared" si="1"/>
        <v>0.94</v>
      </c>
      <c r="T3" s="2"/>
    </row>
    <row r="4" spans="1:20" x14ac:dyDescent="0.2">
      <c r="M4" s="6" t="s">
        <v>27</v>
      </c>
      <c r="N4" s="2">
        <f>AVERAGE(C8:C9)</f>
        <v>8.3000000000000004E-2</v>
      </c>
      <c r="O4" s="2">
        <f t="shared" ref="O4:R4" si="2">AVERAGE(D8:D9)</f>
        <v>0.16399999999999998</v>
      </c>
      <c r="P4" s="2">
        <f t="shared" si="2"/>
        <v>0.27949999999999997</v>
      </c>
      <c r="Q4" s="2">
        <f t="shared" si="2"/>
        <v>0.41849999999999998</v>
      </c>
      <c r="R4" s="2">
        <f t="shared" si="2"/>
        <v>0.9</v>
      </c>
      <c r="T4" s="2"/>
    </row>
    <row r="5" spans="1:20" x14ac:dyDescent="0.2">
      <c r="A5" s="4" t="s">
        <v>11</v>
      </c>
      <c r="B5">
        <v>2.1</v>
      </c>
      <c r="C5" s="2">
        <v>0.112</v>
      </c>
      <c r="D5" s="2">
        <v>0.20599999999999999</v>
      </c>
      <c r="E5" s="2">
        <v>0.33</v>
      </c>
      <c r="F5" s="2">
        <v>0.45800000000000002</v>
      </c>
      <c r="G5" s="2">
        <v>0.95</v>
      </c>
      <c r="M5" s="4" t="s">
        <v>28</v>
      </c>
      <c r="N5" s="2">
        <f>AVERAGE(C11:C12)</f>
        <v>8.6999999999999994E-2</v>
      </c>
      <c r="O5" s="2">
        <f t="shared" ref="O5:R5" si="3">AVERAGE(D11:D12)</f>
        <v>0.158</v>
      </c>
      <c r="P5" s="2">
        <f t="shared" si="3"/>
        <v>0.247</v>
      </c>
      <c r="Q5" s="2">
        <f t="shared" si="3"/>
        <v>0.36549999999999999</v>
      </c>
      <c r="R5" s="2">
        <f t="shared" si="3"/>
        <v>1.6150000000000002</v>
      </c>
      <c r="T5" s="2"/>
    </row>
    <row r="6" spans="1:20" x14ac:dyDescent="0.2">
      <c r="A6" s="4"/>
      <c r="B6">
        <v>2.2000000000000002</v>
      </c>
      <c r="C6" s="2">
        <v>9.7000000000000003E-2</v>
      </c>
      <c r="D6" s="2">
        <v>0.159</v>
      </c>
      <c r="E6">
        <v>0.26500000000000001</v>
      </c>
      <c r="F6">
        <v>0.376</v>
      </c>
      <c r="G6" s="2">
        <v>0.93</v>
      </c>
      <c r="M6" s="4"/>
      <c r="N6" s="2"/>
      <c r="O6" s="2"/>
      <c r="P6" s="2"/>
      <c r="Q6" s="2"/>
      <c r="R6" s="2"/>
      <c r="T6" s="2"/>
    </row>
    <row r="7" spans="1:20" x14ac:dyDescent="0.2">
      <c r="M7" s="4"/>
      <c r="N7" s="2"/>
      <c r="O7" s="2"/>
      <c r="P7" s="2"/>
      <c r="Q7" s="2"/>
      <c r="R7" s="2"/>
      <c r="T7" s="2"/>
    </row>
    <row r="8" spans="1:20" x14ac:dyDescent="0.2">
      <c r="A8" s="4" t="s">
        <v>13</v>
      </c>
      <c r="B8">
        <v>3.1</v>
      </c>
      <c r="C8" s="2">
        <v>8.1000000000000003E-2</v>
      </c>
      <c r="D8" s="2">
        <v>0.156</v>
      </c>
      <c r="E8">
        <v>0.26400000000000001</v>
      </c>
      <c r="F8">
        <v>0.40500000000000003</v>
      </c>
      <c r="G8" s="2">
        <v>0.87</v>
      </c>
      <c r="M8" s="4"/>
      <c r="N8" s="2"/>
      <c r="O8" s="2"/>
      <c r="P8" s="2"/>
      <c r="Q8" s="2"/>
      <c r="R8" s="2"/>
      <c r="T8" s="2"/>
    </row>
    <row r="9" spans="1:20" x14ac:dyDescent="0.2">
      <c r="B9">
        <v>3.2</v>
      </c>
      <c r="C9" s="2">
        <v>8.5000000000000006E-2</v>
      </c>
      <c r="D9" s="2">
        <v>0.17199999999999999</v>
      </c>
      <c r="E9">
        <v>0.29499999999999998</v>
      </c>
      <c r="F9">
        <v>0.432</v>
      </c>
      <c r="G9" s="2">
        <v>0.93</v>
      </c>
      <c r="M9" s="4"/>
      <c r="N9" s="3">
        <v>0</v>
      </c>
      <c r="O9">
        <v>2</v>
      </c>
      <c r="P9">
        <v>3.5</v>
      </c>
      <c r="Q9">
        <v>5</v>
      </c>
      <c r="R9" s="5">
        <v>24.5</v>
      </c>
      <c r="T9" s="2"/>
    </row>
    <row r="10" spans="1:20" x14ac:dyDescent="0.2">
      <c r="A10" s="4"/>
      <c r="L10" t="s">
        <v>4</v>
      </c>
      <c r="M10" t="s">
        <v>10</v>
      </c>
      <c r="N10" s="2">
        <f>STDEV(C2:C3)</f>
        <v>9.8994949366116216E-3</v>
      </c>
      <c r="O10" s="2">
        <f t="shared" ref="O10:R10" si="4">STDEV(D2:D3)</f>
        <v>1.0606601717798203E-2</v>
      </c>
      <c r="P10" s="2">
        <f t="shared" si="4"/>
        <v>4.2426406871192479E-2</v>
      </c>
      <c r="Q10" s="2">
        <f t="shared" si="4"/>
        <v>6.4346717087975763E-2</v>
      </c>
      <c r="R10" s="2">
        <f t="shared" si="4"/>
        <v>2.1213203435596406E-2</v>
      </c>
      <c r="T10" s="2"/>
    </row>
    <row r="11" spans="1:20" x14ac:dyDescent="0.2">
      <c r="A11" s="4" t="s">
        <v>12</v>
      </c>
      <c r="B11">
        <v>4.0999999999999996</v>
      </c>
      <c r="C11" s="2">
        <v>8.6999999999999994E-2</v>
      </c>
      <c r="D11" s="2">
        <v>0.158</v>
      </c>
      <c r="E11">
        <v>0.248</v>
      </c>
      <c r="F11">
        <v>0.372</v>
      </c>
      <c r="G11" s="2">
        <v>1.61</v>
      </c>
      <c r="M11" s="4" t="s">
        <v>11</v>
      </c>
      <c r="N11" s="2">
        <f>STDEV(C5:C6)</f>
        <v>1.0606601717798213E-2</v>
      </c>
      <c r="O11" s="2">
        <f t="shared" ref="O11:R11" si="5">STDEV(D5:D6)</f>
        <v>3.3234018715767859E-2</v>
      </c>
      <c r="P11" s="2">
        <f t="shared" si="5"/>
        <v>4.5961940777126079E-2</v>
      </c>
      <c r="Q11" s="2">
        <f t="shared" si="5"/>
        <v>5.7982756057296907E-2</v>
      </c>
      <c r="R11" s="2">
        <f t="shared" si="5"/>
        <v>1.4142135623730885E-2</v>
      </c>
    </row>
    <row r="12" spans="1:20" x14ac:dyDescent="0.2">
      <c r="B12">
        <v>4.2</v>
      </c>
      <c r="C12" s="2">
        <v>8.6999999999999994E-2</v>
      </c>
      <c r="D12" s="2">
        <v>0.158</v>
      </c>
      <c r="E12">
        <v>0.246</v>
      </c>
      <c r="F12">
        <v>0.35899999999999999</v>
      </c>
      <c r="G12" s="2">
        <v>1.62</v>
      </c>
      <c r="M12" s="4" t="s">
        <v>16</v>
      </c>
      <c r="N12" s="2">
        <f>STDEV(C8:C9)</f>
        <v>2.8284271247461927E-3</v>
      </c>
      <c r="O12" s="2">
        <f t="shared" ref="O12:R12" si="6">STDEV(D8:D9)</f>
        <v>1.1313708498984752E-2</v>
      </c>
      <c r="P12" s="2">
        <f t="shared" si="6"/>
        <v>2.1920310216782955E-2</v>
      </c>
      <c r="Q12" s="2">
        <f t="shared" si="6"/>
        <v>1.9091883092036761E-2</v>
      </c>
      <c r="R12" s="2">
        <f t="shared" si="6"/>
        <v>4.2426406871192889E-2</v>
      </c>
    </row>
    <row r="13" spans="1:20" x14ac:dyDescent="0.2">
      <c r="M13" s="4" t="s">
        <v>12</v>
      </c>
      <c r="N13" s="2">
        <f>STDEV(C11:C12)</f>
        <v>0</v>
      </c>
      <c r="O13" s="2">
        <f t="shared" ref="O13:R13" si="7">STDEV(D11:D12)</f>
        <v>0</v>
      </c>
      <c r="P13" s="2">
        <f t="shared" si="7"/>
        <v>1.4142135623730963E-3</v>
      </c>
      <c r="Q13" s="2">
        <f t="shared" si="7"/>
        <v>9.1923881554251269E-3</v>
      </c>
      <c r="R13" s="2">
        <f t="shared" si="7"/>
        <v>7.0710678118654814E-3</v>
      </c>
    </row>
    <row r="14" spans="1:20" x14ac:dyDescent="0.2">
      <c r="A14" s="4"/>
      <c r="M14" s="4"/>
      <c r="N14" s="2"/>
      <c r="O14" s="2"/>
      <c r="P14" s="2"/>
      <c r="Q14" s="2"/>
      <c r="R14" s="2"/>
      <c r="S14" s="2"/>
    </row>
    <row r="15" spans="1:20" x14ac:dyDescent="0.2">
      <c r="M15" s="4"/>
      <c r="S15" s="1"/>
    </row>
    <row r="16" spans="1:20" x14ac:dyDescent="0.2">
      <c r="M16" s="4"/>
      <c r="S16" s="1"/>
    </row>
    <row r="17" spans="1:19" x14ac:dyDescent="0.2">
      <c r="M17" s="4"/>
      <c r="S17" s="1"/>
    </row>
    <row r="18" spans="1:19" x14ac:dyDescent="0.2">
      <c r="A18" s="4"/>
      <c r="M18" s="4"/>
    </row>
    <row r="19" spans="1:19" x14ac:dyDescent="0.2">
      <c r="A19" s="4"/>
      <c r="M19" s="4"/>
    </row>
    <row r="20" spans="1:19" x14ac:dyDescent="0.2">
      <c r="A20" s="4"/>
      <c r="M20" s="4"/>
    </row>
    <row r="21" spans="1:19" x14ac:dyDescent="0.2">
      <c r="M21" s="4"/>
    </row>
    <row r="23" spans="1:19" x14ac:dyDescent="0.2">
      <c r="A23" t="s">
        <v>3</v>
      </c>
      <c r="B23" t="s">
        <v>7</v>
      </c>
      <c r="C23" s="1" t="s">
        <v>14</v>
      </c>
      <c r="D23" s="1" t="s">
        <v>15</v>
      </c>
    </row>
    <row r="24" spans="1:19" x14ac:dyDescent="0.2">
      <c r="A24" t="s">
        <v>10</v>
      </c>
      <c r="B24">
        <f>120/(3.3*LOG(D2/C2))</f>
        <v>93.928918657401482</v>
      </c>
      <c r="C24">
        <f>90/(3.3*LOG(E2/D2))</f>
        <v>104.85246989601906</v>
      </c>
      <c r="D24">
        <f>90/(3.3*LOG(F2/E2))</f>
        <v>138.60730686950308</v>
      </c>
    </row>
    <row r="25" spans="1:19" x14ac:dyDescent="0.2">
      <c r="B25">
        <f>120/(3.3*LOG(D3/C3))</f>
        <v>108.14066448963838</v>
      </c>
      <c r="C25">
        <f t="shared" ref="C25" si="8">90/(3.3*LOG(E3/D3))</f>
        <v>88.541026704473325</v>
      </c>
      <c r="D25">
        <f t="shared" ref="D25" si="9">90/(3.3*LOG(F3/E3))</f>
        <v>140.75191397649752</v>
      </c>
    </row>
    <row r="26" spans="1:19" x14ac:dyDescent="0.2">
      <c r="S26" s="1"/>
    </row>
    <row r="27" spans="1:19" x14ac:dyDescent="0.2">
      <c r="A27" s="4" t="s">
        <v>11</v>
      </c>
      <c r="B27">
        <f>120/(3.3*LOG(D5/C5))</f>
        <v>137.40316116506273</v>
      </c>
      <c r="C27">
        <f t="shared" ref="C27:D27" si="10">120/(3.3*LOG(E5/D5))</f>
        <v>177.68980832397071</v>
      </c>
      <c r="D27">
        <f t="shared" si="10"/>
        <v>255.44955005301307</v>
      </c>
    </row>
    <row r="28" spans="1:19" x14ac:dyDescent="0.2">
      <c r="A28" s="4"/>
      <c r="B28">
        <f>120/(3.3*LOG(D6/C6))</f>
        <v>169.42839966162541</v>
      </c>
      <c r="C28">
        <f t="shared" ref="C28:D28" si="11">120/(3.3*LOG(E6/D6))</f>
        <v>163.91183825250354</v>
      </c>
      <c r="D28">
        <f t="shared" si="11"/>
        <v>239.32581712939236</v>
      </c>
    </row>
    <row r="30" spans="1:19" x14ac:dyDescent="0.2">
      <c r="A30" s="4" t="s">
        <v>16</v>
      </c>
      <c r="B30">
        <f>120/(3.3*LOG(D8/C8))</f>
        <v>127.75326759055477</v>
      </c>
      <c r="C30">
        <f t="shared" ref="C30:D30" si="12">120/(3.3*LOG(E8/D8))</f>
        <v>159.15503866333466</v>
      </c>
      <c r="D30">
        <f t="shared" si="12"/>
        <v>195.66005839516512</v>
      </c>
    </row>
    <row r="31" spans="1:19" x14ac:dyDescent="0.2">
      <c r="B31">
        <f>120/(3.3*LOG(D9/C9))</f>
        <v>118.79289550317162</v>
      </c>
      <c r="C31">
        <f t="shared" ref="C31:D31" si="13">120/(3.3*LOG(E9/D9))</f>
        <v>155.20543951710721</v>
      </c>
      <c r="D31">
        <f t="shared" si="13"/>
        <v>219.50535093389078</v>
      </c>
    </row>
    <row r="32" spans="1:19" x14ac:dyDescent="0.2">
      <c r="A32" s="4"/>
    </row>
    <row r="33" spans="1:10" x14ac:dyDescent="0.2">
      <c r="A33" s="4" t="s">
        <v>12</v>
      </c>
      <c r="B33">
        <f>120/(3.3*LOG(D11/C11))</f>
        <v>140.32546214967007</v>
      </c>
      <c r="C33">
        <f t="shared" ref="C33:D33" si="14">120/(3.3*LOG(E11/D11))</f>
        <v>185.72339329985428</v>
      </c>
      <c r="D33">
        <f t="shared" si="14"/>
        <v>206.50449408245723</v>
      </c>
      <c r="J33" t="s">
        <v>5</v>
      </c>
    </row>
    <row r="34" spans="1:10" x14ac:dyDescent="0.2">
      <c r="B34">
        <f>120/(3.3*LOG(D12/C12))</f>
        <v>140.32546214967007</v>
      </c>
      <c r="C34">
        <f t="shared" ref="C34:D34" si="15">120/(3.3*LOG(E12/D12))</f>
        <v>189.12008941773848</v>
      </c>
      <c r="D34">
        <f t="shared" si="15"/>
        <v>221.5142680088511</v>
      </c>
    </row>
    <row r="36" spans="1:10" x14ac:dyDescent="0.2">
      <c r="A36" s="4"/>
    </row>
    <row r="40" spans="1:10" x14ac:dyDescent="0.2">
      <c r="B40" s="1" t="s">
        <v>8</v>
      </c>
      <c r="C40" s="1" t="s">
        <v>9</v>
      </c>
    </row>
    <row r="41" spans="1:10" x14ac:dyDescent="0.2">
      <c r="A41" t="s">
        <v>10</v>
      </c>
      <c r="B41">
        <f>AVERAGE(B24:B26)</f>
        <v>101.03479157351993</v>
      </c>
      <c r="C41">
        <f>STDEV(B24:B25)</f>
        <v>10.049221850474368</v>
      </c>
    </row>
    <row r="42" spans="1:10" x14ac:dyDescent="0.2">
      <c r="A42" s="4" t="s">
        <v>11</v>
      </c>
      <c r="B42">
        <f>AVERAGE(B27:B29)</f>
        <v>153.41578041334407</v>
      </c>
      <c r="C42">
        <f>STDEV(B27:B28)</f>
        <v>22.64526331003583</v>
      </c>
    </row>
    <row r="43" spans="1:10" x14ac:dyDescent="0.2">
      <c r="A43" s="4" t="s">
        <v>16</v>
      </c>
      <c r="B43">
        <f>AVERAGE(B30:B32)</f>
        <v>123.2730815468632</v>
      </c>
      <c r="C43">
        <f>STDEV(B30:B31)</f>
        <v>6.3359398649432848</v>
      </c>
      <c r="E43" s="4"/>
    </row>
    <row r="44" spans="1:10" x14ac:dyDescent="0.2">
      <c r="A44" s="4" t="s">
        <v>12</v>
      </c>
      <c r="B44">
        <f>AVERAGE(B33:B34)</f>
        <v>140.32546214967007</v>
      </c>
      <c r="C44">
        <f>STDEV(B33:B34)</f>
        <v>0</v>
      </c>
      <c r="E44" s="4"/>
    </row>
    <row r="46" spans="1:10" x14ac:dyDescent="0.2">
      <c r="B46" s="1" t="s">
        <v>17</v>
      </c>
      <c r="C46" s="1" t="s">
        <v>18</v>
      </c>
    </row>
    <row r="47" spans="1:10" x14ac:dyDescent="0.2">
      <c r="A47" t="s">
        <v>25</v>
      </c>
      <c r="B47">
        <f>AVERAGE(C24:C25)</f>
        <v>96.696748300246185</v>
      </c>
      <c r="C47">
        <f>STDEV(C24:C25)</f>
        <v>11.53393209168113</v>
      </c>
    </row>
    <row r="48" spans="1:10" x14ac:dyDescent="0.2">
      <c r="A48" s="4" t="s">
        <v>26</v>
      </c>
      <c r="B48">
        <f>AVERAGE(C27:C28)</f>
        <v>170.80082328823713</v>
      </c>
      <c r="C48">
        <f>STDEV(C27:C28)</f>
        <v>9.742496068519733</v>
      </c>
    </row>
    <row r="49" spans="1:3" x14ac:dyDescent="0.2">
      <c r="A49" s="6" t="s">
        <v>27</v>
      </c>
      <c r="B49">
        <f>AVERAGE(C30:C31)</f>
        <v>157.18023909022094</v>
      </c>
      <c r="C49">
        <f>STDEV(C30:C31)</f>
        <v>2.7927883392660324</v>
      </c>
    </row>
    <row r="50" spans="1:3" x14ac:dyDescent="0.2">
      <c r="A50" s="4" t="s">
        <v>28</v>
      </c>
      <c r="B50">
        <f>AVERAGE(C33:C34)</f>
        <v>187.4217413587964</v>
      </c>
      <c r="C50">
        <f>STDEV(C33:C34)</f>
        <v>2.4018268585859412</v>
      </c>
    </row>
    <row r="51" spans="1:3" x14ac:dyDescent="0.2">
      <c r="A51" s="4"/>
    </row>
    <row r="52" spans="1:3" x14ac:dyDescent="0.2">
      <c r="A52" s="4"/>
      <c r="B52" s="1"/>
      <c r="C52" s="1"/>
    </row>
    <row r="53" spans="1:3" x14ac:dyDescent="0.2">
      <c r="B53" s="1" t="s">
        <v>19</v>
      </c>
      <c r="C53" s="1" t="s">
        <v>20</v>
      </c>
    </row>
    <row r="54" spans="1:3" x14ac:dyDescent="0.2">
      <c r="A54" t="s">
        <v>10</v>
      </c>
      <c r="B54">
        <f>AVERAGE(D24:D25)</f>
        <v>139.6796104230003</v>
      </c>
      <c r="C54">
        <f>STDEV(D24:D26)</f>
        <v>1.5164662283366339</v>
      </c>
    </row>
    <row r="55" spans="1:3" x14ac:dyDescent="0.2">
      <c r="A55" s="4" t="s">
        <v>11</v>
      </c>
      <c r="B55">
        <f>AVERAGE(D27:D28)</f>
        <v>247.38768359120272</v>
      </c>
      <c r="C55">
        <f>STDEV(D27:D29)</f>
        <v>11.401200888332999</v>
      </c>
    </row>
    <row r="56" spans="1:3" x14ac:dyDescent="0.2">
      <c r="A56" s="4" t="s">
        <v>16</v>
      </c>
      <c r="B56">
        <f>AVERAGE(D30:D31)</f>
        <v>207.58270466452797</v>
      </c>
      <c r="C56">
        <f>STDEV(D30:D32)</f>
        <v>16.8611680535099</v>
      </c>
    </row>
    <row r="57" spans="1:3" x14ac:dyDescent="0.2">
      <c r="A57" s="4" t="s">
        <v>12</v>
      </c>
      <c r="B57">
        <f>AVERAGE(D33:D34)</f>
        <v>214.00938104565415</v>
      </c>
      <c r="C57">
        <f>STDEV(D33:D35)</f>
        <v>10.613512927430142</v>
      </c>
    </row>
    <row r="59" spans="1:3" x14ac:dyDescent="0.2">
      <c r="B59" t="s">
        <v>21</v>
      </c>
      <c r="C59" t="s">
        <v>22</v>
      </c>
    </row>
    <row r="60" spans="1:3" x14ac:dyDescent="0.2">
      <c r="A60" t="s">
        <v>10</v>
      </c>
      <c r="B60">
        <f>AVERAGE(B41,B47,B54)</f>
        <v>112.47038343225547</v>
      </c>
      <c r="C60">
        <f>STDEV(C41,C47,C54)</f>
        <v>5.4061986850087154</v>
      </c>
    </row>
    <row r="61" spans="1:3" x14ac:dyDescent="0.2">
      <c r="A61" s="4" t="s">
        <v>11</v>
      </c>
      <c r="B61">
        <f>AVERAGE(B42,B48,B55)</f>
        <v>190.534762430928</v>
      </c>
      <c r="C61">
        <f t="shared" ref="C61:C63" si="16">STDEV(C42,C48,C55)</f>
        <v>7.0197536033581933</v>
      </c>
    </row>
    <row r="62" spans="1:3" x14ac:dyDescent="0.2">
      <c r="A62" s="4" t="s">
        <v>23</v>
      </c>
      <c r="B62">
        <f>AVERAGE(B43,B49,B56)</f>
        <v>162.67867510053736</v>
      </c>
      <c r="C62">
        <f t="shared" si="16"/>
        <v>7.317258809821416</v>
      </c>
    </row>
    <row r="63" spans="1:3" x14ac:dyDescent="0.2">
      <c r="A63" s="4" t="s">
        <v>24</v>
      </c>
      <c r="B63">
        <f>AVERAGE(B44,B50,B57)</f>
        <v>180.58552818470685</v>
      </c>
      <c r="C63">
        <f t="shared" si="16"/>
        <v>5.5654771735015593</v>
      </c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2020-07-28T15:15:01Z</dcterms:created>
  <dcterms:modified xsi:type="dcterms:W3CDTF">2023-12-07T14:08:35Z</dcterms:modified>
</cp:coreProperties>
</file>