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eagan/Library/CloudStorage/GoogleDrive-meagan.collins@uri.edu/Shared drives/KRamsey Lab/Meagan Collins/Growth Curves/"/>
    </mc:Choice>
  </mc:AlternateContent>
  <xr:revisionPtr revIDLastSave="0" documentId="13_ncr:1_{FDE88399-ABE8-E642-A5BC-13261E8C3CB9}" xr6:coauthVersionLast="47" xr6:coauthVersionMax="47" xr10:uidLastSave="{00000000-0000-0000-0000-000000000000}"/>
  <bookViews>
    <workbookView xWindow="0" yWindow="500" windowWidth="28800" windowHeight="16400" xr2:uid="{FE33040B-FB12-0C43-8D88-4A80D4F89D52}"/>
  </bookViews>
  <sheets>
    <sheet name="pF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0" i="1" l="1"/>
  <c r="C59" i="1"/>
  <c r="B60" i="1"/>
  <c r="B59" i="1"/>
  <c r="B28" i="1"/>
  <c r="B42" i="1" s="1"/>
  <c r="C28" i="1"/>
  <c r="B48" i="1" s="1"/>
  <c r="C55" i="1"/>
  <c r="C54" i="1"/>
  <c r="B54" i="1"/>
  <c r="B47" i="1"/>
  <c r="C41" i="1"/>
  <c r="B41" i="1"/>
  <c r="D28" i="1"/>
  <c r="C27" i="1"/>
  <c r="D27" i="1"/>
  <c r="B27" i="1"/>
  <c r="B25" i="1"/>
  <c r="C24" i="1"/>
  <c r="B24" i="1"/>
  <c r="O11" i="1" l="1"/>
  <c r="P11" i="1"/>
  <c r="Q11" i="1"/>
  <c r="R11" i="1"/>
  <c r="N11" i="1"/>
  <c r="O10" i="1"/>
  <c r="P10" i="1"/>
  <c r="Q10" i="1"/>
  <c r="R10" i="1"/>
  <c r="N10" i="1"/>
  <c r="P3" i="1"/>
  <c r="O3" i="1"/>
  <c r="Q3" i="1"/>
  <c r="R3" i="1"/>
  <c r="N3" i="1"/>
  <c r="R2" i="1"/>
  <c r="O2" i="1"/>
  <c r="P2" i="1"/>
  <c r="Q2" i="1"/>
  <c r="N2" i="1"/>
  <c r="C48" i="1"/>
  <c r="B55" i="1"/>
  <c r="D24" i="1"/>
  <c r="C47" i="1"/>
  <c r="D25" i="1"/>
  <c r="C25" i="1"/>
  <c r="C42" i="1" l="1"/>
</calcChain>
</file>

<file path=xl/sharedStrings.xml><?xml version="1.0" encoding="utf-8"?>
<sst xmlns="http://schemas.openxmlformats.org/spreadsheetml/2006/main" count="35" uniqueCount="22">
  <si>
    <t>Tube</t>
  </si>
  <si>
    <t>Sample</t>
  </si>
  <si>
    <t>Averages</t>
  </si>
  <si>
    <t>Generation Times</t>
  </si>
  <si>
    <t>St Dev</t>
  </si>
  <si>
    <t xml:space="preserve"> </t>
  </si>
  <si>
    <t>0 hrs</t>
  </si>
  <si>
    <t>0-2</t>
  </si>
  <si>
    <t>Avg 0-2 hr</t>
  </si>
  <si>
    <t>St Dev 0-2 hr</t>
  </si>
  <si>
    <t>LVS</t>
  </si>
  <si>
    <t>ΔrpsU2</t>
  </si>
  <si>
    <t>2-4 hrs</t>
  </si>
  <si>
    <t>4-6 hrs</t>
  </si>
  <si>
    <t>Avg 2-4 hr</t>
  </si>
  <si>
    <t>St Dev 2-4 hr</t>
  </si>
  <si>
    <t>Avg 4-6 hr</t>
  </si>
  <si>
    <t>St Dev 4-6 hr</t>
  </si>
  <si>
    <t>Overall Avg</t>
  </si>
  <si>
    <t>st dev</t>
  </si>
  <si>
    <t>LVS pF</t>
  </si>
  <si>
    <t>LVS ΔrpsU2-pF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</si>
</sst>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" fontId="0" fillId="0" borderId="0" xfId="0" applyNumberFormat="1"/>
    <xf numFmtId="164" fontId="0" fillId="0" borderId="0" xfId="0" applyNumberFormat="1"/>
    <xf numFmtId="1" fontId="0" fillId="0" borderId="0" xfId="0" applyNumberFormat="1"/>
    <xf numFmtId="0" fontId="1" fillId="0" borderId="0" xfId="0" applyFont="1"/>
    <xf numFmtId="16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pFs!$M$2</c:f>
              <c:strCache>
                <c:ptCount val="1"/>
                <c:pt idx="0">
                  <c:v>LVS pF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pFs!$N$1:$R$1</c:f>
              <c:numCache>
                <c:formatCode>General</c:formatCode>
                <c:ptCount val="5"/>
                <c:pt idx="0" formatCode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 formatCode="0">
                  <c:v>24</c:v>
                </c:pt>
              </c:numCache>
            </c:numRef>
          </c:xVal>
          <c:yVal>
            <c:numRef>
              <c:f>pFs!$N$2:$R$2</c:f>
              <c:numCache>
                <c:formatCode>0.000</c:formatCode>
                <c:ptCount val="5"/>
                <c:pt idx="0">
                  <c:v>9.5000000000000001E-2</c:v>
                </c:pt>
                <c:pt idx="1">
                  <c:v>0.1835</c:v>
                </c:pt>
                <c:pt idx="2">
                  <c:v>0.31</c:v>
                </c:pt>
                <c:pt idx="3">
                  <c:v>0.47599999999999998</c:v>
                </c:pt>
                <c:pt idx="4">
                  <c:v>1.536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B9-C148-B3ED-9E9F82CF8290}"/>
            </c:ext>
          </c:extLst>
        </c:ser>
        <c:ser>
          <c:idx val="1"/>
          <c:order val="1"/>
          <c:tx>
            <c:strRef>
              <c:f>pFs!$M$3</c:f>
              <c:strCache>
                <c:ptCount val="1"/>
                <c:pt idx="0">
                  <c:v>LVS ΔrpsU2-pF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pFs!$N$1:$R$1</c:f>
              <c:numCache>
                <c:formatCode>General</c:formatCode>
                <c:ptCount val="5"/>
                <c:pt idx="0" formatCode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 formatCode="0">
                  <c:v>24</c:v>
                </c:pt>
              </c:numCache>
            </c:numRef>
          </c:xVal>
          <c:yVal>
            <c:numRef>
              <c:f>pFs!$N$3:$R$3</c:f>
              <c:numCache>
                <c:formatCode>0.000</c:formatCode>
                <c:ptCount val="5"/>
                <c:pt idx="0">
                  <c:v>0.10200000000000001</c:v>
                </c:pt>
                <c:pt idx="1">
                  <c:v>0.13900000000000001</c:v>
                </c:pt>
                <c:pt idx="2">
                  <c:v>0.20250000000000001</c:v>
                </c:pt>
                <c:pt idx="3">
                  <c:v>0.316</c:v>
                </c:pt>
                <c:pt idx="4">
                  <c:v>0.71599999999999997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B9-C148-B3ED-9E9F82CF8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399919"/>
        <c:axId val="304332815"/>
      </c:scatterChart>
      <c:valAx>
        <c:axId val="304399919"/>
        <c:scaling>
          <c:orientation val="minMax"/>
          <c:max val="2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332815"/>
        <c:crossesAt val="1.0000000000000002E-2"/>
        <c:crossBetween val="midCat"/>
        <c:majorUnit val="2"/>
      </c:valAx>
      <c:valAx>
        <c:axId val="304332815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OD600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3999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Generation time 2-4 hr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pFs!$B$46</c:f>
              <c:strCache>
                <c:ptCount val="1"/>
                <c:pt idx="0">
                  <c:v>Avg 2-4 hr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649F-5C47-934F-C593FA5F463D}"/>
              </c:ext>
            </c:extLst>
          </c:dPt>
          <c:errBars>
            <c:errBarType val="both"/>
            <c:errValType val="cust"/>
            <c:noEndCap val="0"/>
            <c:plus>
              <c:numRef>
                <c:f>pFs!$C$47:$C$50</c:f>
                <c:numCache>
                  <c:formatCode>General</c:formatCode>
                  <c:ptCount val="4"/>
                  <c:pt idx="0">
                    <c:v>2.1092671815565369</c:v>
                  </c:pt>
                  <c:pt idx="1">
                    <c:v>9.9747219864455641</c:v>
                  </c:pt>
                </c:numCache>
              </c:numRef>
            </c:plus>
            <c:minus>
              <c:numRef>
                <c:f>pFs!$C$47:$C$50</c:f>
                <c:numCache>
                  <c:formatCode>General</c:formatCode>
                  <c:ptCount val="4"/>
                  <c:pt idx="0">
                    <c:v>2.1092671815565369</c:v>
                  </c:pt>
                  <c:pt idx="1">
                    <c:v>9.9747219864455641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pFs!$A$47:$A$48</c:f>
              <c:strCache>
                <c:ptCount val="2"/>
                <c:pt idx="0">
                  <c:v>LVS pF</c:v>
                </c:pt>
                <c:pt idx="1">
                  <c:v>LVS ΔrpsU2-pF</c:v>
                </c:pt>
              </c:strCache>
            </c:strRef>
          </c:cat>
          <c:val>
            <c:numRef>
              <c:f>pFs!$B$47:$B$48</c:f>
              <c:numCache>
                <c:formatCode>General</c:formatCode>
                <c:ptCount val="2"/>
                <c:pt idx="0">
                  <c:v>119.83756054413685</c:v>
                </c:pt>
                <c:pt idx="1">
                  <c:v>222.69372820300723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42-41D6-9B31-5907C15BC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2162224"/>
        <c:axId val="1642161392"/>
      </c:barChart>
      <c:catAx>
        <c:axId val="164216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2161392"/>
        <c:crosses val="autoZero"/>
        <c:auto val="1"/>
        <c:lblAlgn val="ctr"/>
        <c:lblOffset val="100"/>
        <c:noMultiLvlLbl val="0"/>
      </c:catAx>
      <c:valAx>
        <c:axId val="1642161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216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Generation time</a:t>
            </a:r>
            <a:r>
              <a:rPr lang="en-US" baseline="0"/>
              <a:t> 0-2</a:t>
            </a:r>
            <a:r>
              <a:rPr lang="en-US"/>
              <a:t> hr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pFs!$B$40</c:f>
              <c:strCache>
                <c:ptCount val="1"/>
                <c:pt idx="0">
                  <c:v>Avg 0-2 hr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pFs!$C$41:$C$44</c:f>
                <c:numCache>
                  <c:formatCode>General</c:formatCode>
                  <c:ptCount val="4"/>
                  <c:pt idx="0">
                    <c:v>1.0516923451080473</c:v>
                  </c:pt>
                  <c:pt idx="1">
                    <c:v>805.60378479312214</c:v>
                  </c:pt>
                </c:numCache>
              </c:numRef>
            </c:plus>
            <c:minus>
              <c:numRef>
                <c:f>pFs!$C$41:$C$44</c:f>
                <c:numCache>
                  <c:formatCode>General</c:formatCode>
                  <c:ptCount val="4"/>
                  <c:pt idx="0">
                    <c:v>1.0516923451080473</c:v>
                  </c:pt>
                  <c:pt idx="1">
                    <c:v>805.60378479312214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pFs!$A$41:$A$44</c:f>
              <c:strCache>
                <c:ptCount val="2"/>
                <c:pt idx="0">
                  <c:v>LVS</c:v>
                </c:pt>
                <c:pt idx="1">
                  <c:v>ΔrpsU2</c:v>
                </c:pt>
              </c:strCache>
            </c:strRef>
          </c:cat>
          <c:val>
            <c:numRef>
              <c:f>pFs!$B$41:$B$44</c:f>
              <c:numCache>
                <c:formatCode>General</c:formatCode>
                <c:ptCount val="4"/>
                <c:pt idx="0">
                  <c:v>127.21376397526662</c:v>
                </c:pt>
                <c:pt idx="1">
                  <c:v>699.80247689103965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2F-4C8C-A5EB-4680576C87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2162224"/>
        <c:axId val="1642161392"/>
      </c:barChart>
      <c:catAx>
        <c:axId val="164216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2161392"/>
        <c:crosses val="autoZero"/>
        <c:auto val="1"/>
        <c:lblAlgn val="ctr"/>
        <c:lblOffset val="100"/>
        <c:noMultiLvlLbl val="0"/>
      </c:catAx>
      <c:valAx>
        <c:axId val="1642161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216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Generation time 4-6 hr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pFs!$B$46</c:f>
              <c:strCache>
                <c:ptCount val="1"/>
                <c:pt idx="0">
                  <c:v>Avg 2-4 hr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pFs!$C$54:$C$57</c:f>
                <c:numCache>
                  <c:formatCode>General</c:formatCode>
                  <c:ptCount val="4"/>
                  <c:pt idx="0">
                    <c:v>11.126708490205157</c:v>
                  </c:pt>
                  <c:pt idx="1">
                    <c:v>1.4764770769452582</c:v>
                  </c:pt>
                </c:numCache>
              </c:numRef>
            </c:plus>
            <c:minus>
              <c:numRef>
                <c:f>pFs!$C$54:$C$57</c:f>
                <c:numCache>
                  <c:formatCode>General</c:formatCode>
                  <c:ptCount val="4"/>
                  <c:pt idx="0">
                    <c:v>11.126708490205157</c:v>
                  </c:pt>
                  <c:pt idx="1">
                    <c:v>1.4764770769452582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pFs!$A$54:$A$57</c:f>
              <c:strCache>
                <c:ptCount val="2"/>
                <c:pt idx="0">
                  <c:v>LVS</c:v>
                </c:pt>
                <c:pt idx="1">
                  <c:v>ΔrpsU2</c:v>
                </c:pt>
              </c:strCache>
            </c:strRef>
          </c:cat>
          <c:val>
            <c:numRef>
              <c:f>pFs!$B$54:$B$57</c:f>
              <c:numCache>
                <c:formatCode>General</c:formatCode>
                <c:ptCount val="4"/>
                <c:pt idx="0">
                  <c:v>146.61760536135236</c:v>
                </c:pt>
                <c:pt idx="1">
                  <c:v>188.16164815711744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B9-478F-AC5F-D0CEF5944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2162224"/>
        <c:axId val="1642161392"/>
      </c:barChart>
      <c:catAx>
        <c:axId val="164216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2161392"/>
        <c:crosses val="autoZero"/>
        <c:auto val="1"/>
        <c:lblAlgn val="ctr"/>
        <c:lblOffset val="100"/>
        <c:noMultiLvlLbl val="0"/>
      </c:catAx>
      <c:valAx>
        <c:axId val="1642161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216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pFs!$M$2</c:f>
              <c:strCache>
                <c:ptCount val="1"/>
                <c:pt idx="0">
                  <c:v>LVS pF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pFs!$N$1:$R$1</c:f>
              <c:numCache>
                <c:formatCode>General</c:formatCode>
                <c:ptCount val="5"/>
                <c:pt idx="0" formatCode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 formatCode="0">
                  <c:v>24</c:v>
                </c:pt>
              </c:numCache>
            </c:numRef>
          </c:xVal>
          <c:yVal>
            <c:numRef>
              <c:f>pFs!$N$2:$R$2</c:f>
              <c:numCache>
                <c:formatCode>0.000</c:formatCode>
                <c:ptCount val="5"/>
                <c:pt idx="0">
                  <c:v>9.5000000000000001E-2</c:v>
                </c:pt>
                <c:pt idx="1">
                  <c:v>0.1835</c:v>
                </c:pt>
                <c:pt idx="2">
                  <c:v>0.31</c:v>
                </c:pt>
                <c:pt idx="3">
                  <c:v>0.47599999999999998</c:v>
                </c:pt>
                <c:pt idx="4">
                  <c:v>1.536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44E-408D-988D-AD5B92216711}"/>
            </c:ext>
          </c:extLst>
        </c:ser>
        <c:ser>
          <c:idx val="1"/>
          <c:order val="1"/>
          <c:tx>
            <c:strRef>
              <c:f>pFs!$M$3</c:f>
              <c:strCache>
                <c:ptCount val="1"/>
                <c:pt idx="0">
                  <c:v>LVS ΔrpsU2-pF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pFs!$N$1:$R$1</c:f>
              <c:numCache>
                <c:formatCode>General</c:formatCode>
                <c:ptCount val="5"/>
                <c:pt idx="0" formatCode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 formatCode="0">
                  <c:v>24</c:v>
                </c:pt>
              </c:numCache>
            </c:numRef>
          </c:xVal>
          <c:yVal>
            <c:numRef>
              <c:f>pFs!$N$3:$R$3</c:f>
              <c:numCache>
                <c:formatCode>0.000</c:formatCode>
                <c:ptCount val="5"/>
                <c:pt idx="0">
                  <c:v>0.10200000000000001</c:v>
                </c:pt>
                <c:pt idx="1">
                  <c:v>0.13900000000000001</c:v>
                </c:pt>
                <c:pt idx="2">
                  <c:v>0.20250000000000001</c:v>
                </c:pt>
                <c:pt idx="3">
                  <c:v>0.316</c:v>
                </c:pt>
                <c:pt idx="4">
                  <c:v>0.71599999999999997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44E-408D-988D-AD5B922167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399919"/>
        <c:axId val="304332815"/>
      </c:scatterChart>
      <c:valAx>
        <c:axId val="304399919"/>
        <c:scaling>
          <c:orientation val="minMax"/>
          <c:max val="8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332815"/>
        <c:crossesAt val="1.0000000000000002E-2"/>
        <c:crossBetween val="midCat"/>
        <c:majorUnit val="2"/>
      </c:valAx>
      <c:valAx>
        <c:axId val="304332815"/>
        <c:scaling>
          <c:logBase val="10"/>
          <c:orientation val="minMax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OD600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3999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</a:t>
            </a:r>
            <a:r>
              <a:rPr lang="en-US" baseline="0"/>
              <a:t> Generation TIme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pFs!$B$58</c:f>
              <c:strCache>
                <c:ptCount val="1"/>
                <c:pt idx="0">
                  <c:v>Overall Avg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E22-7742-B395-324AE06EBAD1}"/>
              </c:ext>
            </c:extLst>
          </c:dPt>
          <c:errBars>
            <c:errBarType val="both"/>
            <c:errValType val="cust"/>
            <c:noEndCap val="0"/>
            <c:plus>
              <c:numRef>
                <c:f>pFs!$C$59:$C$60</c:f>
                <c:numCache>
                  <c:formatCode>General</c:formatCode>
                  <c:ptCount val="2"/>
                  <c:pt idx="0">
                    <c:v>4.7625560056232468</c:v>
                  </c:pt>
                  <c:pt idx="1">
                    <c:v>272.35166128550435</c:v>
                  </c:pt>
                </c:numCache>
              </c:numRef>
            </c:plus>
            <c:minus>
              <c:numRef>
                <c:f>pFs!$C$59:$C$60</c:f>
                <c:numCache>
                  <c:formatCode>General</c:formatCode>
                  <c:ptCount val="2"/>
                  <c:pt idx="0">
                    <c:v>4.7625560056232468</c:v>
                  </c:pt>
                  <c:pt idx="1">
                    <c:v>272.35166128550435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pFs!$A$59:$A$60</c:f>
              <c:strCache>
                <c:ptCount val="2"/>
                <c:pt idx="0">
                  <c:v>LVS</c:v>
                </c:pt>
                <c:pt idx="1">
                  <c:v>ΔrpsU2</c:v>
                </c:pt>
              </c:strCache>
            </c:strRef>
          </c:cat>
          <c:val>
            <c:numRef>
              <c:f>pFs!$B$59:$B$60</c:f>
              <c:numCache>
                <c:formatCode>General</c:formatCode>
                <c:ptCount val="2"/>
                <c:pt idx="0">
                  <c:v>131.22297662691861</c:v>
                </c:pt>
                <c:pt idx="1">
                  <c:v>370.21928441705478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22-7742-B395-324AE06EBA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4837808"/>
        <c:axId val="1634839536"/>
      </c:barChart>
      <c:catAx>
        <c:axId val="163483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4839536"/>
        <c:crosses val="autoZero"/>
        <c:auto val="1"/>
        <c:lblAlgn val="ctr"/>
        <c:lblOffset val="100"/>
        <c:noMultiLvlLbl val="0"/>
      </c:catAx>
      <c:valAx>
        <c:axId val="163483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483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159280</xdr:colOff>
      <xdr:row>19</xdr:row>
      <xdr:rowOff>101071</xdr:rowOff>
    </xdr:from>
    <xdr:to>
      <xdr:col>19</xdr:col>
      <xdr:colOff>119062</xdr:colOff>
      <xdr:row>42</xdr:row>
      <xdr:rowOff>128059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30F405B-449B-0A4F-8698-B845B5FBE1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690563</xdr:colOff>
      <xdr:row>52</xdr:row>
      <xdr:rowOff>17463</xdr:rowOff>
    </xdr:from>
    <xdr:to>
      <xdr:col>9</xdr:col>
      <xdr:colOff>404813</xdr:colOff>
      <xdr:row>65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5566670-2C7D-FC54-F4CA-ABA621C5BE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37</xdr:row>
      <xdr:rowOff>0</xdr:rowOff>
    </xdr:from>
    <xdr:to>
      <xdr:col>9</xdr:col>
      <xdr:colOff>523875</xdr:colOff>
      <xdr:row>50</xdr:row>
      <xdr:rowOff>163513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83E03B-C18B-400A-B082-8C4FDAD8B6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635000</xdr:colOff>
      <xdr:row>66</xdr:row>
      <xdr:rowOff>39688</xdr:rowOff>
    </xdr:from>
    <xdr:to>
      <xdr:col>9</xdr:col>
      <xdr:colOff>349250</xdr:colOff>
      <xdr:row>80</xdr:row>
      <xdr:rowOff>4763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C11F36D-AE81-48FB-A822-7439F5801B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163287</xdr:colOff>
      <xdr:row>18</xdr:row>
      <xdr:rowOff>163285</xdr:rowOff>
    </xdr:from>
    <xdr:to>
      <xdr:col>28</xdr:col>
      <xdr:colOff>676426</xdr:colOff>
      <xdr:row>41</xdr:row>
      <xdr:rowOff>190273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D5F1E9E-CCED-407B-932C-2F7FEA7BB3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253999</xdr:colOff>
      <xdr:row>50</xdr:row>
      <xdr:rowOff>98669</xdr:rowOff>
    </xdr:from>
    <xdr:to>
      <xdr:col>15</xdr:col>
      <xdr:colOff>214922</xdr:colOff>
      <xdr:row>63</xdr:row>
      <xdr:rowOff>174869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7239E85-039E-F861-B7FE-73B26BEE3F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255CF-3300-8247-B875-07D4790798B6}">
  <dimension ref="A1:T60"/>
  <sheetViews>
    <sheetView tabSelected="1" topLeftCell="I7" zoomScale="75" zoomScaleNormal="130" workbookViewId="0">
      <selection activeCell="Q51" sqref="Q51"/>
    </sheetView>
  </sheetViews>
  <sheetFormatPr baseColWidth="10" defaultColWidth="10.6640625" defaultRowHeight="16" x14ac:dyDescent="0.2"/>
  <cols>
    <col min="1" max="1" width="23.5" customWidth="1"/>
    <col min="13" max="13" width="18" customWidth="1"/>
  </cols>
  <sheetData>
    <row r="1" spans="1:20" x14ac:dyDescent="0.2">
      <c r="A1" t="s">
        <v>1</v>
      </c>
      <c r="B1" t="s">
        <v>0</v>
      </c>
      <c r="C1" t="s">
        <v>6</v>
      </c>
      <c r="D1">
        <v>2</v>
      </c>
      <c r="E1">
        <v>4</v>
      </c>
      <c r="F1">
        <v>6</v>
      </c>
      <c r="G1">
        <v>24</v>
      </c>
      <c r="L1" t="s">
        <v>2</v>
      </c>
      <c r="M1" t="s">
        <v>1</v>
      </c>
      <c r="N1" s="3">
        <v>0</v>
      </c>
      <c r="O1">
        <v>2</v>
      </c>
      <c r="P1">
        <v>4</v>
      </c>
      <c r="Q1">
        <v>6</v>
      </c>
      <c r="R1" s="3">
        <v>24</v>
      </c>
      <c r="T1" s="3"/>
    </row>
    <row r="2" spans="1:20" x14ac:dyDescent="0.2">
      <c r="A2" t="s">
        <v>10</v>
      </c>
      <c r="B2">
        <v>1.1000000000000001</v>
      </c>
      <c r="C2" s="2">
        <v>9.1999999999999998E-2</v>
      </c>
      <c r="D2" s="2">
        <v>0.17699999999999999</v>
      </c>
      <c r="E2">
        <v>0.29699999999999999</v>
      </c>
      <c r="F2">
        <v>0.46700000000000003</v>
      </c>
      <c r="G2" s="2">
        <v>1.472</v>
      </c>
      <c r="M2" t="s">
        <v>20</v>
      </c>
      <c r="N2" s="2">
        <f>AVERAGE(C2:C3)</f>
        <v>9.5000000000000001E-2</v>
      </c>
      <c r="O2" s="2">
        <f t="shared" ref="O2:Q2" si="0">AVERAGE(D2:D3)</f>
        <v>0.1835</v>
      </c>
      <c r="P2" s="2">
        <f t="shared" si="0"/>
        <v>0.31</v>
      </c>
      <c r="Q2" s="2">
        <f t="shared" si="0"/>
        <v>0.47599999999999998</v>
      </c>
      <c r="R2" s="2">
        <f>AVERAGE(G2:G3)</f>
        <v>1.536</v>
      </c>
      <c r="T2" s="2"/>
    </row>
    <row r="3" spans="1:20" x14ac:dyDescent="0.2">
      <c r="B3">
        <v>1.2</v>
      </c>
      <c r="C3" s="2">
        <v>9.8000000000000004E-2</v>
      </c>
      <c r="D3" s="2">
        <v>0.19</v>
      </c>
      <c r="E3">
        <v>0.32300000000000001</v>
      </c>
      <c r="F3">
        <v>0.48499999999999999</v>
      </c>
      <c r="G3" s="2">
        <v>1.6</v>
      </c>
      <c r="M3" s="4" t="s">
        <v>21</v>
      </c>
      <c r="N3" s="2">
        <f>AVERAGE(C5:C6)</f>
        <v>0.10200000000000001</v>
      </c>
      <c r="O3" s="2">
        <f>AVERAGE(D5:D6)</f>
        <v>0.13900000000000001</v>
      </c>
      <c r="P3" s="2">
        <f>AVERAGE(E5:E6)</f>
        <v>0.20250000000000001</v>
      </c>
      <c r="Q3" s="2">
        <f>AVERAGE(F5:F6)</f>
        <v>0.316</v>
      </c>
      <c r="R3" s="2">
        <f>AVERAGE(G5:G6)</f>
        <v>0.71599999999999997</v>
      </c>
      <c r="T3" s="2"/>
    </row>
    <row r="4" spans="1:20" x14ac:dyDescent="0.2">
      <c r="M4" s="4"/>
      <c r="N4" s="2"/>
      <c r="O4" s="2"/>
      <c r="P4" s="2"/>
      <c r="Q4" s="2"/>
      <c r="R4" s="2"/>
      <c r="T4" s="2"/>
    </row>
    <row r="5" spans="1:20" x14ac:dyDescent="0.2">
      <c r="A5" s="4" t="s">
        <v>11</v>
      </c>
      <c r="B5">
        <v>2.1</v>
      </c>
      <c r="C5">
        <v>7.1999999999999995E-2</v>
      </c>
      <c r="D5">
        <v>0.13700000000000001</v>
      </c>
      <c r="E5">
        <v>0.20200000000000001</v>
      </c>
      <c r="F5">
        <v>0.316</v>
      </c>
      <c r="G5">
        <v>0.69799999999999995</v>
      </c>
      <c r="M5" s="4"/>
      <c r="N5" s="2"/>
      <c r="O5" s="2"/>
      <c r="P5" s="2"/>
      <c r="Q5" s="2"/>
      <c r="R5" s="2"/>
      <c r="T5" s="2"/>
    </row>
    <row r="6" spans="1:20" x14ac:dyDescent="0.2">
      <c r="A6" s="4"/>
      <c r="B6">
        <v>2.2000000000000002</v>
      </c>
      <c r="C6" s="2">
        <v>0.13200000000000001</v>
      </c>
      <c r="D6" s="2">
        <v>0.14099999999999999</v>
      </c>
      <c r="E6" s="2">
        <v>0.20300000000000001</v>
      </c>
      <c r="F6" s="2">
        <v>0.316</v>
      </c>
      <c r="G6" s="2">
        <v>0.73399999999999999</v>
      </c>
      <c r="M6" s="4"/>
      <c r="N6" s="2"/>
      <c r="O6" s="2"/>
      <c r="P6" s="2"/>
      <c r="Q6" s="2"/>
      <c r="R6" s="2"/>
      <c r="T6" s="2"/>
    </row>
    <row r="7" spans="1:20" x14ac:dyDescent="0.2">
      <c r="M7" s="4"/>
      <c r="N7" s="2"/>
      <c r="O7" s="2"/>
      <c r="P7" s="2"/>
      <c r="Q7" s="2"/>
      <c r="R7" s="2"/>
      <c r="T7" s="2"/>
    </row>
    <row r="8" spans="1:20" x14ac:dyDescent="0.2">
      <c r="A8" s="4"/>
      <c r="C8" s="2"/>
      <c r="D8" s="2"/>
      <c r="G8" s="2"/>
      <c r="M8" s="4"/>
      <c r="N8" s="2"/>
      <c r="O8" s="2"/>
      <c r="P8" s="2"/>
      <c r="Q8" s="2"/>
      <c r="R8" s="2"/>
      <c r="T8" s="2"/>
    </row>
    <row r="9" spans="1:20" x14ac:dyDescent="0.2">
      <c r="C9" s="2"/>
      <c r="D9" s="2"/>
      <c r="G9" s="2"/>
      <c r="M9" s="4"/>
      <c r="N9" s="3">
        <v>0</v>
      </c>
      <c r="O9">
        <v>2</v>
      </c>
      <c r="P9">
        <v>3.5</v>
      </c>
      <c r="Q9">
        <v>5</v>
      </c>
      <c r="R9" s="5">
        <v>24.5</v>
      </c>
      <c r="T9" s="2"/>
    </row>
    <row r="10" spans="1:20" x14ac:dyDescent="0.2">
      <c r="A10" s="4"/>
      <c r="L10" t="s">
        <v>4</v>
      </c>
      <c r="M10" t="s">
        <v>10</v>
      </c>
      <c r="N10" s="2">
        <f>STDEV(C2:C3)</f>
        <v>4.2426406871192892E-3</v>
      </c>
      <c r="O10" s="2">
        <f t="shared" ref="O10:R10" si="1">STDEV(D2:D3)</f>
        <v>9.1923881554251269E-3</v>
      </c>
      <c r="P10" s="2">
        <f t="shared" si="1"/>
        <v>1.8384776310850254E-2</v>
      </c>
      <c r="Q10" s="2">
        <f t="shared" si="1"/>
        <v>1.2727922061357828E-2</v>
      </c>
      <c r="R10" s="2">
        <f t="shared" si="1"/>
        <v>9.0509667991878165E-2</v>
      </c>
      <c r="T10" s="2"/>
    </row>
    <row r="11" spans="1:20" x14ac:dyDescent="0.2">
      <c r="A11" s="4"/>
      <c r="C11" s="2"/>
      <c r="D11" s="2"/>
      <c r="G11" s="2"/>
      <c r="M11" s="4" t="s">
        <v>11</v>
      </c>
      <c r="N11" s="2">
        <f>STDEV(C5:C6)</f>
        <v>4.2426406871192847E-2</v>
      </c>
      <c r="O11" s="2">
        <f>STDEV(D5:D6)</f>
        <v>2.8284271247461731E-3</v>
      </c>
      <c r="P11" s="2">
        <f>STDEV(E5:E6)</f>
        <v>7.0710678118654816E-4</v>
      </c>
      <c r="Q11" s="2">
        <f>STDEV(F5:F6)</f>
        <v>0</v>
      </c>
      <c r="R11" s="2">
        <f>STDEV(G5:G6)</f>
        <v>2.5455844122715732E-2</v>
      </c>
    </row>
    <row r="12" spans="1:20" x14ac:dyDescent="0.2">
      <c r="C12" s="2"/>
      <c r="D12" s="2"/>
      <c r="G12" s="2"/>
      <c r="M12" s="4"/>
      <c r="N12" s="2"/>
      <c r="O12" s="2"/>
      <c r="P12" s="2"/>
      <c r="Q12" s="2"/>
      <c r="R12" s="2"/>
    </row>
    <row r="13" spans="1:20" x14ac:dyDescent="0.2">
      <c r="M13" s="4"/>
      <c r="N13" s="2"/>
      <c r="O13" s="2"/>
      <c r="P13" s="2"/>
      <c r="Q13" s="2"/>
      <c r="R13" s="2"/>
    </row>
    <row r="14" spans="1:20" x14ac:dyDescent="0.2">
      <c r="A14" s="4"/>
      <c r="M14" s="4"/>
      <c r="N14" s="2"/>
      <c r="O14" s="2"/>
      <c r="P14" s="2"/>
      <c r="Q14" s="2"/>
      <c r="R14" s="2"/>
      <c r="S14" s="2"/>
    </row>
    <row r="15" spans="1:20" x14ac:dyDescent="0.2">
      <c r="M15" s="4"/>
      <c r="S15" s="1"/>
    </row>
    <row r="16" spans="1:20" x14ac:dyDescent="0.2">
      <c r="M16" s="4"/>
      <c r="S16" s="1"/>
    </row>
    <row r="17" spans="1:19" x14ac:dyDescent="0.2">
      <c r="M17" s="4"/>
      <c r="S17" s="1"/>
    </row>
    <row r="18" spans="1:19" x14ac:dyDescent="0.2">
      <c r="A18" s="4"/>
      <c r="M18" s="4"/>
    </row>
    <row r="19" spans="1:19" x14ac:dyDescent="0.2">
      <c r="A19" s="4"/>
      <c r="M19" s="4"/>
    </row>
    <row r="20" spans="1:19" x14ac:dyDescent="0.2">
      <c r="A20" s="4"/>
      <c r="M20" s="4"/>
    </row>
    <row r="21" spans="1:19" x14ac:dyDescent="0.2">
      <c r="M21" s="4"/>
    </row>
    <row r="23" spans="1:19" x14ac:dyDescent="0.2">
      <c r="A23" t="s">
        <v>3</v>
      </c>
      <c r="B23" t="s">
        <v>7</v>
      </c>
      <c r="C23" s="1" t="s">
        <v>12</v>
      </c>
      <c r="D23" s="1" t="s">
        <v>13</v>
      </c>
    </row>
    <row r="24" spans="1:19" x14ac:dyDescent="0.2">
      <c r="A24" t="s">
        <v>10</v>
      </c>
      <c r="B24">
        <f>120/(3.3*LOG(D2/C2))</f>
        <v>127.9574227642145</v>
      </c>
      <c r="C24">
        <f>90/(3.3*LOG(E2/D2))</f>
        <v>121.32903767154971</v>
      </c>
      <c r="D24">
        <f>90/(3.3*LOG(F2/E2))</f>
        <v>138.74983433564236</v>
      </c>
    </row>
    <row r="25" spans="1:19" x14ac:dyDescent="0.2">
      <c r="B25">
        <f>120/(3.3*LOG(D3/C3))</f>
        <v>126.47010518631873</v>
      </c>
      <c r="C25">
        <f t="shared" ref="C25" si="2">90/(3.3*LOG(E3/D3))</f>
        <v>118.34608341672399</v>
      </c>
      <c r="D25">
        <f t="shared" ref="D25" si="3">90/(3.3*LOG(F3/E3))</f>
        <v>154.48537638706236</v>
      </c>
    </row>
    <row r="26" spans="1:19" x14ac:dyDescent="0.2">
      <c r="S26" s="1"/>
    </row>
    <row r="27" spans="1:19" x14ac:dyDescent="0.2">
      <c r="A27" s="4" t="s">
        <v>11</v>
      </c>
      <c r="B27">
        <f>120/(3.3*LOG(D5/C5))</f>
        <v>130.15457771427492</v>
      </c>
      <c r="C27">
        <f t="shared" ref="C27:D27" si="4">120/(3.3*LOG(E5/D5))</f>
        <v>215.64053464594102</v>
      </c>
      <c r="D27">
        <f t="shared" si="4"/>
        <v>187.11762120374294</v>
      </c>
    </row>
    <row r="28" spans="1:19" x14ac:dyDescent="0.2">
      <c r="A28" s="4"/>
      <c r="B28">
        <f>120/(3.3*LOG(D6/C6))</f>
        <v>1269.4503760678044</v>
      </c>
      <c r="C28">
        <f>120/(3.3*LOG(E6/D6))</f>
        <v>229.74692176007343</v>
      </c>
      <c r="D28">
        <f t="shared" ref="D28" si="5">120/(3.3*LOG(F6/E6))</f>
        <v>189.20567511049191</v>
      </c>
    </row>
    <row r="30" spans="1:19" x14ac:dyDescent="0.2">
      <c r="A30" s="4"/>
    </row>
    <row r="32" spans="1:19" x14ac:dyDescent="0.2">
      <c r="A32" s="4"/>
    </row>
    <row r="33" spans="1:10" x14ac:dyDescent="0.2">
      <c r="A33" s="4"/>
      <c r="J33" t="s">
        <v>5</v>
      </c>
    </row>
    <row r="36" spans="1:10" x14ac:dyDescent="0.2">
      <c r="A36" s="4"/>
    </row>
    <row r="40" spans="1:10" x14ac:dyDescent="0.2">
      <c r="B40" s="1" t="s">
        <v>8</v>
      </c>
      <c r="C40" s="1" t="s">
        <v>9</v>
      </c>
    </row>
    <row r="41" spans="1:10" x14ac:dyDescent="0.2">
      <c r="A41" t="s">
        <v>10</v>
      </c>
      <c r="B41">
        <f>AVERAGE(B24:B25)</f>
        <v>127.21376397526662</v>
      </c>
      <c r="C41">
        <f>STDEV(B24:B25)</f>
        <v>1.0516923451080473</v>
      </c>
    </row>
    <row r="42" spans="1:10" x14ac:dyDescent="0.2">
      <c r="A42" s="4" t="s">
        <v>11</v>
      </c>
      <c r="B42">
        <f>AVERAGE(B27:B28)</f>
        <v>699.80247689103965</v>
      </c>
      <c r="C42">
        <f>STDEV(B27:B28)</f>
        <v>805.60378479312214</v>
      </c>
    </row>
    <row r="43" spans="1:10" x14ac:dyDescent="0.2">
      <c r="A43" s="4"/>
      <c r="E43" s="4"/>
    </row>
    <row r="44" spans="1:10" x14ac:dyDescent="0.2">
      <c r="A44" s="4"/>
      <c r="E44" s="4"/>
    </row>
    <row r="46" spans="1:10" x14ac:dyDescent="0.2">
      <c r="B46" s="1" t="s">
        <v>14</v>
      </c>
      <c r="C46" s="1" t="s">
        <v>15</v>
      </c>
    </row>
    <row r="47" spans="1:10" x14ac:dyDescent="0.2">
      <c r="A47" t="s">
        <v>20</v>
      </c>
      <c r="B47">
        <f>AVERAGE(C24:C25)</f>
        <v>119.83756054413685</v>
      </c>
      <c r="C47">
        <f>STDEV(C24:C25)</f>
        <v>2.1092671815565369</v>
      </c>
    </row>
    <row r="48" spans="1:10" x14ac:dyDescent="0.2">
      <c r="A48" s="4" t="s">
        <v>21</v>
      </c>
      <c r="B48">
        <f>AVERAGE(C27:C28)</f>
        <v>222.69372820300723</v>
      </c>
      <c r="C48">
        <f>STDEV(C27:C28)</f>
        <v>9.9747219864455641</v>
      </c>
    </row>
    <row r="49" spans="1:3" x14ac:dyDescent="0.2">
      <c r="A49" s="4"/>
    </row>
    <row r="50" spans="1:3" x14ac:dyDescent="0.2">
      <c r="A50" s="4"/>
    </row>
    <row r="51" spans="1:3" x14ac:dyDescent="0.2">
      <c r="A51" s="4"/>
    </row>
    <row r="52" spans="1:3" x14ac:dyDescent="0.2">
      <c r="A52" s="4"/>
      <c r="B52" s="1"/>
      <c r="C52" s="1"/>
    </row>
    <row r="53" spans="1:3" x14ac:dyDescent="0.2">
      <c r="B53" s="1" t="s">
        <v>16</v>
      </c>
      <c r="C53" s="1" t="s">
        <v>17</v>
      </c>
    </row>
    <row r="54" spans="1:3" x14ac:dyDescent="0.2">
      <c r="A54" t="s">
        <v>10</v>
      </c>
      <c r="B54">
        <f>AVERAGE(D24:D25)</f>
        <v>146.61760536135236</v>
      </c>
      <c r="C54">
        <f>STDEV(D24:D25)</f>
        <v>11.126708490205157</v>
      </c>
    </row>
    <row r="55" spans="1:3" x14ac:dyDescent="0.2">
      <c r="A55" s="4" t="s">
        <v>11</v>
      </c>
      <c r="B55">
        <f>AVERAGE(D27:D28)</f>
        <v>188.16164815711744</v>
      </c>
      <c r="C55">
        <f>STDEV(D27:D28)</f>
        <v>1.4764770769452582</v>
      </c>
    </row>
    <row r="56" spans="1:3" x14ac:dyDescent="0.2">
      <c r="A56" s="4"/>
    </row>
    <row r="57" spans="1:3" x14ac:dyDescent="0.2">
      <c r="A57" s="4"/>
    </row>
    <row r="58" spans="1:3" x14ac:dyDescent="0.2">
      <c r="B58" t="s">
        <v>18</v>
      </c>
      <c r="C58" t="s">
        <v>19</v>
      </c>
    </row>
    <row r="59" spans="1:3" x14ac:dyDescent="0.2">
      <c r="A59" s="6" t="s">
        <v>10</v>
      </c>
      <c r="B59">
        <f>AVERAGE(B41,B47,B54)</f>
        <v>131.22297662691861</v>
      </c>
      <c r="C59">
        <f>AVERAGE(C41,C47,C54)</f>
        <v>4.7625560056232468</v>
      </c>
    </row>
    <row r="60" spans="1:3" x14ac:dyDescent="0.2">
      <c r="A60" s="6" t="s">
        <v>11</v>
      </c>
      <c r="B60">
        <f>AVERAGE(B42,B48,B55)</f>
        <v>370.21928441705478</v>
      </c>
      <c r="C60">
        <f>AVERAGE(C42,C48,C55)</f>
        <v>272.35166128550435</v>
      </c>
    </row>
  </sheetData>
  <pageMargins left="0.7" right="0.7" top="0.75" bottom="0.75" header="0.3" footer="0.3"/>
  <pageSetup orientation="portrait" horizontalDpi="90" verticalDpi="9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pFs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Meagan Collins</cp:lastModifiedBy>
  <dcterms:created xsi:type="dcterms:W3CDTF">2020-07-28T15:15:01Z</dcterms:created>
  <dcterms:modified xsi:type="dcterms:W3CDTF">2023-12-07T14:08:30Z</dcterms:modified>
</cp:coreProperties>
</file>