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Marisa Cogswell\Ribosome Assays\"/>
    </mc:Choice>
  </mc:AlternateContent>
  <xr:revisionPtr revIDLastSave="0" documentId="13_ncr:1_{0C44E0D1-B979-4581-B7A2-C32B297BA781}" xr6:coauthVersionLast="36" xr6:coauthVersionMax="36" xr10:uidLastSave="{00000000-0000-0000-0000-000000000000}"/>
  <bookViews>
    <workbookView xWindow="0" yWindow="0" windowWidth="19200" windowHeight="8250" xr2:uid="{4F3DCFA9-E882-4B49-A985-50AB94AEC44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G8" i="1"/>
  <c r="K4" i="1"/>
  <c r="H7" i="1"/>
  <c r="G7" i="1"/>
  <c r="H3" i="1"/>
  <c r="H4" i="1"/>
  <c r="H5" i="1"/>
  <c r="H6" i="1"/>
  <c r="H2" i="1"/>
  <c r="G6" i="1"/>
  <c r="D6" i="1" l="1"/>
  <c r="C6" i="1" s="1"/>
  <c r="D7" i="1"/>
  <c r="C7" i="1" s="1"/>
  <c r="E5" i="1"/>
  <c r="D5" i="1" s="1"/>
  <c r="C5" i="1" s="1"/>
  <c r="G5" i="1" s="1"/>
  <c r="E4" i="1"/>
  <c r="D4" i="1" s="1"/>
  <c r="C4" i="1" s="1"/>
  <c r="G4" i="1" s="1"/>
  <c r="E3" i="1"/>
  <c r="D3" i="1" s="1"/>
  <c r="C3" i="1" s="1"/>
  <c r="G3" i="1" s="1"/>
  <c r="E2" i="1"/>
  <c r="D2" i="1" s="1"/>
  <c r="C2" i="1" s="1"/>
  <c r="G2" i="1" s="1"/>
</calcChain>
</file>

<file path=xl/sharedStrings.xml><?xml version="1.0" encoding="utf-8"?>
<sst xmlns="http://schemas.openxmlformats.org/spreadsheetml/2006/main" count="28" uniqueCount="18">
  <si>
    <t>Genotype</t>
  </si>
  <si>
    <t>Date</t>
  </si>
  <si>
    <t>Tn7::rpsU1</t>
  </si>
  <si>
    <t>Tn7::rpsU2</t>
  </si>
  <si>
    <t>Tn7::rpsU3</t>
  </si>
  <si>
    <t>WT</t>
  </si>
  <si>
    <t>Concentration (pmol/ul)</t>
  </si>
  <si>
    <t>ug/ul</t>
  </si>
  <si>
    <t>A260</t>
  </si>
  <si>
    <t>Volume of ribosomes</t>
  </si>
  <si>
    <t>Volume of buffer</t>
  </si>
  <si>
    <t>Concentration: 2.6667 pmol/ul</t>
  </si>
  <si>
    <t>Needed: 33 uL volume</t>
  </si>
  <si>
    <t>11/10/2021 (1)</t>
  </si>
  <si>
    <t>-</t>
  </si>
  <si>
    <t>WT (11/13/2020)</t>
  </si>
  <si>
    <t>WT (3/22/2019)</t>
  </si>
  <si>
    <t>WT (11/10/2021 - 1)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</si>
</sst>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EF5E0-4FA0-42E3-A3A7-578987673433}">
  <dimension ref="A1:K10"/>
  <sheetViews>
    <sheetView tabSelected="1" workbookViewId="0">
      <selection activeCell="H12" sqref="H12"/>
    </sheetView>
  </sheetViews>
  <sheetFormatPr defaultRowHeight="14.5" x14ac:dyDescent="0.35"/>
  <cols>
    <col min="1" max="1" width="15.453125" customWidth="1"/>
    <col min="2" max="2" width="13.26953125" bestFit="1" customWidth="1"/>
    <col min="3" max="3" width="23.90625" customWidth="1"/>
    <col min="7" max="7" width="12.81640625" customWidth="1"/>
    <col min="8" max="8" width="9.36328125" bestFit="1" customWidth="1"/>
    <col min="9" max="9" width="18.81640625" customWidth="1"/>
    <col min="10" max="10" width="13.90625" customWidth="1"/>
    <col min="11" max="11" width="12" customWidth="1"/>
  </cols>
  <sheetData>
    <row r="1" spans="1:11" ht="58" x14ac:dyDescent="0.35">
      <c r="A1" t="s">
        <v>0</v>
      </c>
      <c r="B1" t="s">
        <v>1</v>
      </c>
      <c r="C1" t="s">
        <v>6</v>
      </c>
      <c r="D1" t="s">
        <v>7</v>
      </c>
      <c r="E1" t="s">
        <v>8</v>
      </c>
      <c r="G1" s="4" t="s">
        <v>9</v>
      </c>
      <c r="H1" s="4" t="s">
        <v>10</v>
      </c>
      <c r="I1" s="7" t="s">
        <v>0</v>
      </c>
      <c r="J1" s="8" t="s">
        <v>9</v>
      </c>
      <c r="K1" s="8" t="s">
        <v>10</v>
      </c>
    </row>
    <row r="2" spans="1:11" x14ac:dyDescent="0.35">
      <c r="A2" t="s">
        <v>2</v>
      </c>
      <c r="B2" s="1">
        <v>44148</v>
      </c>
      <c r="C2" s="2">
        <f t="shared" ref="C2:C7" si="0">D2/2.7</f>
        <v>2.9016602809706256</v>
      </c>
      <c r="D2" s="2">
        <f>E2/14.5</f>
        <v>7.8344827586206893</v>
      </c>
      <c r="E2">
        <f>0.568*200</f>
        <v>113.6</v>
      </c>
      <c r="G2" s="3">
        <f>2.6667*33/C2</f>
        <v>30.327843882042259</v>
      </c>
      <c r="H2" s="3">
        <f>33-G2</f>
        <v>2.6721561179577407</v>
      </c>
      <c r="I2" s="7" t="s">
        <v>2</v>
      </c>
      <c r="J2">
        <v>30.4</v>
      </c>
      <c r="K2">
        <v>2.6</v>
      </c>
    </row>
    <row r="3" spans="1:11" x14ac:dyDescent="0.35">
      <c r="A3" t="s">
        <v>3</v>
      </c>
      <c r="B3" s="1">
        <v>44148</v>
      </c>
      <c r="C3" s="2">
        <f t="shared" si="0"/>
        <v>6.2528735632183894</v>
      </c>
      <c r="D3" s="2">
        <f t="shared" ref="D3:D7" si="1">E3/14.5</f>
        <v>16.882758620689653</v>
      </c>
      <c r="E3">
        <f>1.224*200</f>
        <v>244.79999999999998</v>
      </c>
      <c r="G3" s="3">
        <f t="shared" ref="G3:G7" si="2">2.6667*33/C3</f>
        <v>14.073705330882358</v>
      </c>
      <c r="H3" s="3">
        <f t="shared" ref="H3:H8" si="3">33-G3</f>
        <v>18.926294669117642</v>
      </c>
      <c r="I3" s="7" t="s">
        <v>3</v>
      </c>
      <c r="J3">
        <v>14.1</v>
      </c>
      <c r="K3">
        <v>18.899999999999999</v>
      </c>
    </row>
    <row r="4" spans="1:11" x14ac:dyDescent="0.35">
      <c r="A4" t="s">
        <v>4</v>
      </c>
      <c r="B4" s="1">
        <v>44148</v>
      </c>
      <c r="C4" s="2">
        <f t="shared" si="0"/>
        <v>3.8109833971902929</v>
      </c>
      <c r="D4" s="2">
        <f t="shared" si="1"/>
        <v>10.289655172413791</v>
      </c>
      <c r="E4">
        <f>0.746*200</f>
        <v>149.19999999999999</v>
      </c>
      <c r="G4" s="3">
        <f t="shared" si="2"/>
        <v>23.091441454423599</v>
      </c>
      <c r="H4" s="3">
        <f t="shared" si="3"/>
        <v>9.9085585455764011</v>
      </c>
      <c r="I4" s="7" t="s">
        <v>4</v>
      </c>
      <c r="J4">
        <v>23.2</v>
      </c>
      <c r="K4">
        <f>33-23.2</f>
        <v>9.8000000000000007</v>
      </c>
    </row>
    <row r="5" spans="1:11" x14ac:dyDescent="0.35">
      <c r="A5" t="s">
        <v>5</v>
      </c>
      <c r="B5" s="1">
        <v>44148</v>
      </c>
      <c r="C5" s="2">
        <f t="shared" si="0"/>
        <v>6.7994891443167296</v>
      </c>
      <c r="D5" s="2">
        <f t="shared" si="1"/>
        <v>18.358620689655172</v>
      </c>
      <c r="E5">
        <f>1.331*200</f>
        <v>266.2</v>
      </c>
      <c r="G5" s="3">
        <f t="shared" si="2"/>
        <v>12.942310537190085</v>
      </c>
      <c r="H5" s="3">
        <f t="shared" si="3"/>
        <v>20.057689462809915</v>
      </c>
      <c r="I5" s="7" t="s">
        <v>15</v>
      </c>
      <c r="J5" s="5" t="s">
        <v>14</v>
      </c>
      <c r="K5" s="5" t="s">
        <v>14</v>
      </c>
    </row>
    <row r="6" spans="1:11" x14ac:dyDescent="0.35">
      <c r="A6" t="s">
        <v>5</v>
      </c>
      <c r="B6" s="1">
        <v>43546</v>
      </c>
      <c r="C6" s="2">
        <f t="shared" si="0"/>
        <v>9.9106002554278412</v>
      </c>
      <c r="D6" s="2">
        <f t="shared" si="1"/>
        <v>26.758620689655171</v>
      </c>
      <c r="E6">
        <v>388</v>
      </c>
      <c r="G6" s="3">
        <f>2.6667*33/C6</f>
        <v>8.8794924355670108</v>
      </c>
      <c r="H6" s="3">
        <f t="shared" si="3"/>
        <v>24.120507564432991</v>
      </c>
      <c r="I6" s="7" t="s">
        <v>16</v>
      </c>
      <c r="J6">
        <v>9</v>
      </c>
      <c r="K6">
        <v>24</v>
      </c>
    </row>
    <row r="7" spans="1:11" x14ac:dyDescent="0.35">
      <c r="A7" t="s">
        <v>5</v>
      </c>
      <c r="B7" s="1">
        <v>43490</v>
      </c>
      <c r="C7" s="2">
        <f t="shared" si="0"/>
        <v>3.9335887611749683</v>
      </c>
      <c r="D7" s="2">
        <f t="shared" si="1"/>
        <v>10.620689655172415</v>
      </c>
      <c r="E7">
        <v>154</v>
      </c>
      <c r="G7" s="3">
        <f>2.6667*15/C7</f>
        <v>10.16895827922078</v>
      </c>
      <c r="H7" s="3">
        <f>15-G7</f>
        <v>4.8310417207792202</v>
      </c>
      <c r="I7" t="s">
        <v>17</v>
      </c>
      <c r="J7">
        <v>8.1999999999999993</v>
      </c>
      <c r="K7">
        <v>6.8</v>
      </c>
    </row>
    <row r="8" spans="1:11" x14ac:dyDescent="0.35">
      <c r="A8" t="s">
        <v>5</v>
      </c>
      <c r="B8" s="1" t="s">
        <v>13</v>
      </c>
      <c r="C8" s="6">
        <v>4.8505747126436782</v>
      </c>
      <c r="D8" s="7">
        <v>13.096551724137932</v>
      </c>
      <c r="E8" s="7">
        <v>1.899</v>
      </c>
      <c r="G8" s="3">
        <f>2.6667*15/C8</f>
        <v>8.246548578199052</v>
      </c>
      <c r="H8" s="3">
        <f>15-G8</f>
        <v>6.753451421800948</v>
      </c>
    </row>
    <row r="9" spans="1:11" x14ac:dyDescent="0.35">
      <c r="F9" t="s">
        <v>12</v>
      </c>
    </row>
    <row r="10" spans="1:11" x14ac:dyDescent="0.35">
      <c r="F10" t="s">
        <v>11</v>
      </c>
    </row>
  </sheetData>
  <phoneticPr fontId="1" type="noConversion"/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Trautmann</dc:creator>
  <cp:lastModifiedBy>cogswm</cp:lastModifiedBy>
  <dcterms:created xsi:type="dcterms:W3CDTF">2021-02-17T19:43:05Z</dcterms:created>
  <dcterms:modified xsi:type="dcterms:W3CDTF">2022-07-18T14:43:40Z</dcterms:modified>
</cp:coreProperties>
</file>