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G:\Shared drives\KRamsey Lab\Marisa Cogswell\Ligation Calculations\"/>
    </mc:Choice>
  </mc:AlternateContent>
  <xr:revisionPtr revIDLastSave="0" documentId="8_{4DA1D95D-3D30-4503-92EA-595CD5E70A2D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1" i="1" l="1"/>
  <c r="D31" i="1"/>
  <c r="C31" i="1"/>
  <c r="B31" i="1"/>
  <c r="D30" i="1"/>
  <c r="C30" i="1"/>
  <c r="B30" i="1"/>
  <c r="C28" i="1"/>
  <c r="B28" i="1"/>
  <c r="D27" i="1"/>
  <c r="C27" i="1"/>
  <c r="B27" i="1"/>
  <c r="D25" i="1"/>
  <c r="C25" i="1"/>
  <c r="B25" i="1"/>
  <c r="B16" i="1"/>
  <c r="D16" i="1"/>
  <c r="C16" i="1"/>
  <c r="B4" i="1"/>
  <c r="B3" i="1"/>
  <c r="C10" i="1" l="1"/>
  <c r="D18" i="1" s="1"/>
  <c r="D21" i="1" s="1"/>
  <c r="D4" i="1"/>
  <c r="C12" i="1" s="1"/>
  <c r="C19" i="1" s="1"/>
  <c r="D3" i="1"/>
  <c r="C11" i="1" s="1"/>
  <c r="B19" i="1" s="1"/>
  <c r="C18" i="1" l="1"/>
  <c r="C21" i="1" s="1"/>
  <c r="B18" i="1"/>
  <c r="B21" i="1" s="1"/>
</calcChain>
</file>

<file path=xl/sharedStrings.xml><?xml version="1.0" encoding="utf-8"?>
<sst xmlns="http://schemas.openxmlformats.org/spreadsheetml/2006/main" count="34" uniqueCount="19">
  <si>
    <t>Ligation Calculator</t>
  </si>
  <si>
    <t>ng vector</t>
  </si>
  <si>
    <t>ratio of insert/bb bps</t>
  </si>
  <si>
    <t>molar ratio</t>
  </si>
  <si>
    <t>ng of insert</t>
  </si>
  <si>
    <t>concentration</t>
  </si>
  <si>
    <t>uL needed</t>
  </si>
  <si>
    <t>backbone</t>
  </si>
  <si>
    <t>3X</t>
  </si>
  <si>
    <t>5X</t>
  </si>
  <si>
    <t>BB only</t>
  </si>
  <si>
    <t>Water</t>
  </si>
  <si>
    <t>Ligation Buffer</t>
  </si>
  <si>
    <t>Backbone</t>
  </si>
  <si>
    <t>Insert</t>
  </si>
  <si>
    <t>-</t>
  </si>
  <si>
    <t>Ligase</t>
  </si>
  <si>
    <t>Master Mix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</si>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</sst>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  <scheme val="minor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/>
    <xf numFmtId="2" fontId="3" fillId="0" borderId="1" xfId="0" applyNumberFormat="1" applyFont="1" applyBorder="1"/>
    <xf numFmtId="0" fontId="2" fillId="0" borderId="0" xfId="0" applyFont="1" applyAlignment="1"/>
    <xf numFmtId="2" fontId="3" fillId="0" borderId="1" xfId="0" quotePrefix="1" applyNumberFormat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2" xfId="0" applyFont="1" applyFill="1" applyBorder="1" applyAlignment="1"/>
    <xf numFmtId="2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2" workbookViewId="0">
      <selection activeCell="C34" sqref="C34"/>
    </sheetView>
  </sheetViews>
  <sheetFormatPr defaultColWidth="11.25" defaultRowHeight="15" customHeight="1" x14ac:dyDescent="0.35"/>
  <cols>
    <col min="1" max="1" width="27.6640625" customWidth="1"/>
    <col min="2" max="2" width="18.75" customWidth="1"/>
    <col min="3" max="3" width="17.6640625" customWidth="1"/>
    <col min="4" max="5" width="14.08203125" customWidth="1"/>
    <col min="6" max="26" width="10.6640625" customWidth="1"/>
  </cols>
  <sheetData>
    <row r="1" spans="1:5" x14ac:dyDescent="0.35">
      <c r="A1" s="1" t="s">
        <v>0</v>
      </c>
    </row>
    <row r="2" spans="1:5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5" x14ac:dyDescent="0.35">
      <c r="A3" s="3">
        <v>50</v>
      </c>
      <c r="B3" s="3">
        <f>590/2762</f>
        <v>0.21361332367849384</v>
      </c>
      <c r="C3" s="3">
        <v>3</v>
      </c>
      <c r="D3" s="3">
        <f t="shared" ref="D3:D4" si="0">C3*B3*A3</f>
        <v>32.041998551774078</v>
      </c>
      <c r="E3" s="3"/>
    </row>
    <row r="4" spans="1:5" x14ac:dyDescent="0.35">
      <c r="A4" s="3">
        <v>50</v>
      </c>
      <c r="B4" s="3">
        <f>590/2762</f>
        <v>0.21361332367849384</v>
      </c>
      <c r="C4" s="3">
        <v>5</v>
      </c>
      <c r="D4" s="3">
        <f t="shared" si="0"/>
        <v>53.403330919623457</v>
      </c>
      <c r="E4" s="3"/>
    </row>
    <row r="5" spans="1:5" x14ac:dyDescent="0.35">
      <c r="A5" s="3"/>
      <c r="B5" s="3"/>
      <c r="C5" s="3"/>
      <c r="D5" s="3"/>
      <c r="E5" s="3"/>
    </row>
    <row r="6" spans="1:5" x14ac:dyDescent="0.35">
      <c r="A6" s="3"/>
      <c r="B6" s="3"/>
      <c r="C6" s="3"/>
      <c r="D6" s="3"/>
      <c r="E6" s="3"/>
    </row>
    <row r="7" spans="1:5" x14ac:dyDescent="0.35">
      <c r="A7" s="3"/>
      <c r="B7" s="3"/>
      <c r="C7" s="3"/>
      <c r="D7" s="3"/>
      <c r="E7" s="3"/>
    </row>
    <row r="9" spans="1:5" x14ac:dyDescent="0.35">
      <c r="A9" s="3"/>
      <c r="B9" s="3" t="s">
        <v>5</v>
      </c>
      <c r="C9" s="3" t="s">
        <v>6</v>
      </c>
      <c r="D9" s="3"/>
      <c r="E9" s="3"/>
    </row>
    <row r="10" spans="1:5" x14ac:dyDescent="0.35">
      <c r="A10" s="3" t="s">
        <v>7</v>
      </c>
      <c r="B10" s="4">
        <v>28</v>
      </c>
      <c r="C10" s="5">
        <f>A3/B10</f>
        <v>1.7857142857142858</v>
      </c>
      <c r="D10" s="3"/>
      <c r="E10" s="3"/>
    </row>
    <row r="11" spans="1:5" x14ac:dyDescent="0.35">
      <c r="A11" s="3" t="s">
        <v>8</v>
      </c>
      <c r="B11" s="6">
        <v>16.8</v>
      </c>
      <c r="C11" s="5">
        <f t="shared" ref="C11:C12" si="1">D3/B11</f>
        <v>1.9072618185579808</v>
      </c>
      <c r="D11" s="3"/>
      <c r="E11" s="3"/>
    </row>
    <row r="12" spans="1:5" x14ac:dyDescent="0.35">
      <c r="A12" s="3" t="s">
        <v>9</v>
      </c>
      <c r="B12" s="6">
        <v>16.8</v>
      </c>
      <c r="C12" s="5">
        <f t="shared" si="1"/>
        <v>3.1787696975966342</v>
      </c>
      <c r="D12" s="3"/>
      <c r="E12" s="3"/>
    </row>
    <row r="13" spans="1:5" x14ac:dyDescent="0.35">
      <c r="A13" s="3"/>
      <c r="B13" s="3"/>
      <c r="C13" s="3"/>
      <c r="D13" s="3"/>
      <c r="E13" s="3"/>
    </row>
    <row r="14" spans="1:5" x14ac:dyDescent="0.35">
      <c r="A14" s="3"/>
      <c r="B14" s="3"/>
      <c r="C14" s="3"/>
      <c r="D14" s="3"/>
      <c r="E14" s="3"/>
    </row>
    <row r="15" spans="1:5" x14ac:dyDescent="0.35">
      <c r="A15" s="3"/>
      <c r="B15" s="3" t="s">
        <v>8</v>
      </c>
      <c r="C15" s="3" t="s">
        <v>9</v>
      </c>
      <c r="D15" s="3" t="s">
        <v>10</v>
      </c>
      <c r="E15" s="3" t="s">
        <v>17</v>
      </c>
    </row>
    <row r="16" spans="1:5" x14ac:dyDescent="0.35">
      <c r="A16" s="3" t="s">
        <v>11</v>
      </c>
      <c r="B16" s="5">
        <f t="shared" ref="B16:C16" si="2">20-B17-B18-B19-B20</f>
        <v>13.807023895727735</v>
      </c>
      <c r="C16" s="5">
        <f t="shared" si="2"/>
        <v>12.535516016689082</v>
      </c>
      <c r="D16" s="5">
        <f>20-D17-D18-D20</f>
        <v>15.714285714285715</v>
      </c>
      <c r="E16" s="3">
        <v>50.16</v>
      </c>
    </row>
    <row r="17" spans="1:5" x14ac:dyDescent="0.35">
      <c r="A17" s="3" t="s">
        <v>12</v>
      </c>
      <c r="B17" s="3">
        <v>2</v>
      </c>
      <c r="C17" s="3">
        <v>2</v>
      </c>
      <c r="D17" s="3">
        <v>2</v>
      </c>
      <c r="E17" s="3">
        <v>8</v>
      </c>
    </row>
    <row r="18" spans="1:5" x14ac:dyDescent="0.35">
      <c r="A18" s="3" t="s">
        <v>13</v>
      </c>
      <c r="B18" s="5">
        <f t="shared" ref="B18:B19" si="3">C10</f>
        <v>1.7857142857142858</v>
      </c>
      <c r="C18" s="5">
        <f>C10</f>
        <v>1.7857142857142858</v>
      </c>
      <c r="D18" s="5">
        <f>C10</f>
        <v>1.7857142857142858</v>
      </c>
      <c r="E18" s="3">
        <v>7.16</v>
      </c>
    </row>
    <row r="19" spans="1:5" x14ac:dyDescent="0.35">
      <c r="A19" s="3" t="s">
        <v>14</v>
      </c>
      <c r="B19" s="5">
        <f t="shared" si="3"/>
        <v>1.9072618185579808</v>
      </c>
      <c r="C19" s="5">
        <f>C12</f>
        <v>3.1787696975966342</v>
      </c>
      <c r="D19" s="7" t="s">
        <v>15</v>
      </c>
      <c r="E19" s="3" t="s">
        <v>15</v>
      </c>
    </row>
    <row r="20" spans="1:5" x14ac:dyDescent="0.35">
      <c r="A20" s="3" t="s">
        <v>16</v>
      </c>
      <c r="B20" s="3">
        <v>0.5</v>
      </c>
      <c r="C20" s="3">
        <v>0.5</v>
      </c>
      <c r="D20" s="3">
        <v>0.5</v>
      </c>
      <c r="E20" s="3">
        <v>2</v>
      </c>
    </row>
    <row r="21" spans="1:5" x14ac:dyDescent="0.35">
      <c r="B21" s="8">
        <f t="shared" ref="B21:D21" si="4">SUM(B16:B20)</f>
        <v>20</v>
      </c>
      <c r="C21" s="8">
        <f t="shared" si="4"/>
        <v>20.000000000000004</v>
      </c>
      <c r="D21" s="8">
        <f t="shared" si="4"/>
        <v>20</v>
      </c>
    </row>
    <row r="24" spans="1:5" ht="15" customHeight="1" x14ac:dyDescent="0.35">
      <c r="A24" s="3"/>
      <c r="B24" s="3" t="s">
        <v>8</v>
      </c>
      <c r="C24" s="3" t="s">
        <v>9</v>
      </c>
      <c r="D24" s="3" t="s">
        <v>10</v>
      </c>
      <c r="E24" s="3" t="s">
        <v>17</v>
      </c>
    </row>
    <row r="25" spans="1:5" x14ac:dyDescent="0.35">
      <c r="A25" s="3" t="s">
        <v>11</v>
      </c>
      <c r="B25" s="5">
        <f>(20-B17-B18-B19-B20)-C16</f>
        <v>1.2715078790386531</v>
      </c>
      <c r="C25" s="5">
        <f>(20-C17-C18-C19-C20)-C16</f>
        <v>0</v>
      </c>
      <c r="D25" s="5">
        <f>(20-D17-D18-D20)-C16</f>
        <v>3.1787696975966337</v>
      </c>
      <c r="E25" s="3">
        <v>50.16</v>
      </c>
    </row>
    <row r="26" spans="1:5" x14ac:dyDescent="0.35">
      <c r="A26" s="3" t="s">
        <v>12</v>
      </c>
      <c r="B26" s="3">
        <v>2</v>
      </c>
      <c r="C26" s="3">
        <v>2</v>
      </c>
      <c r="D26" s="3">
        <v>2</v>
      </c>
      <c r="E26" s="3">
        <v>8</v>
      </c>
    </row>
    <row r="27" spans="1:5" x14ac:dyDescent="0.35">
      <c r="A27" s="3" t="s">
        <v>13</v>
      </c>
      <c r="B27" s="5">
        <f>C10</f>
        <v>1.7857142857142858</v>
      </c>
      <c r="C27" s="5">
        <f>C10</f>
        <v>1.7857142857142858</v>
      </c>
      <c r="D27" s="5">
        <f>C10</f>
        <v>1.7857142857142858</v>
      </c>
      <c r="E27" s="3">
        <v>7.16</v>
      </c>
    </row>
    <row r="28" spans="1:5" x14ac:dyDescent="0.35">
      <c r="A28" s="3" t="s">
        <v>14</v>
      </c>
      <c r="B28" s="5">
        <f>C11</f>
        <v>1.9072618185579808</v>
      </c>
      <c r="C28" s="5">
        <f>C12</f>
        <v>3.1787696975966342</v>
      </c>
      <c r="D28" s="7" t="s">
        <v>15</v>
      </c>
      <c r="E28" s="3" t="s">
        <v>15</v>
      </c>
    </row>
    <row r="29" spans="1:5" x14ac:dyDescent="0.35">
      <c r="A29" s="3" t="s">
        <v>16</v>
      </c>
      <c r="B29" s="3">
        <v>0.5</v>
      </c>
      <c r="C29" s="3">
        <v>0.5</v>
      </c>
      <c r="D29" s="3">
        <v>0.5</v>
      </c>
      <c r="E29" s="3">
        <v>2</v>
      </c>
    </row>
    <row r="30" spans="1:5" x14ac:dyDescent="0.35">
      <c r="A30" s="10" t="s">
        <v>17</v>
      </c>
      <c r="B30" s="8">
        <f>20-D25</f>
        <v>16.821230302403364</v>
      </c>
      <c r="C30" s="8">
        <f>20-D25</f>
        <v>16.821230302403364</v>
      </c>
      <c r="D30" s="8">
        <f>20-D25</f>
        <v>16.821230302403364</v>
      </c>
      <c r="E30" s="10"/>
    </row>
    <row r="31" spans="1:5" x14ac:dyDescent="0.35">
      <c r="A31" s="10" t="s">
        <v>18</v>
      </c>
      <c r="B31" s="11">
        <f>B25+B28+B30</f>
        <v>20</v>
      </c>
      <c r="C31" s="11">
        <f t="shared" ref="C31:D31" si="5">C25+C28+C30</f>
        <v>20</v>
      </c>
      <c r="D31" s="11">
        <f>D25+D30</f>
        <v>20</v>
      </c>
      <c r="E31">
        <f>SUM(E25:E29)</f>
        <v>67.319999999999993</v>
      </c>
    </row>
    <row r="32" spans="1:5" x14ac:dyDescent="0.35">
      <c r="C32" s="3"/>
      <c r="D32" s="5"/>
    </row>
    <row r="33" spans="3:4" x14ac:dyDescent="0.35">
      <c r="C33" s="9"/>
      <c r="D33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cogswm</dc:creator>
  <cp:lastModifiedBy>cogswm</cp:lastModifiedBy>
  <dcterms:created xsi:type="dcterms:W3CDTF">2022-06-15T19:54:11Z</dcterms:created>
  <dcterms:modified xsi:type="dcterms:W3CDTF">2022-06-20T18:51:08Z</dcterms:modified>
</cp:coreProperties>
</file>