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Maria/"/>
    </mc:Choice>
  </mc:AlternateContent>
  <xr:revisionPtr revIDLastSave="0" documentId="13_ncr:1_{40453CC9-2AC1-0649-A9D0-FAA1B01BF01B}" xr6:coauthVersionLast="43" xr6:coauthVersionMax="43" xr10:uidLastSave="{00000000-0000-0000-0000-000000000000}"/>
  <bookViews>
    <workbookView xWindow="0" yWindow="460" windowWidth="28800" windowHeight="16140" activeTab="2" xr2:uid="{00000000-000D-0000-FFFF-FFFF00000000}"/>
  </bookViews>
  <sheets>
    <sheet name="PCR1" sheetId="3" r:id="rId1"/>
    <sheet name="PCR2" sheetId="4" r:id="rId2"/>
    <sheet name="Arb PCR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4" l="1"/>
  <c r="K9" i="4"/>
  <c r="E9" i="4"/>
  <c r="K7" i="4"/>
  <c r="J6" i="4"/>
  <c r="K6" i="4" s="1"/>
  <c r="D6" i="4"/>
  <c r="E6" i="4" s="1"/>
  <c r="K3" i="4"/>
  <c r="K13" i="4" s="1"/>
  <c r="E3" i="4"/>
  <c r="E8" i="4" s="1"/>
  <c r="E13" i="3"/>
  <c r="E7" i="3"/>
  <c r="E6" i="3"/>
  <c r="K7" i="3"/>
  <c r="K8" i="3"/>
  <c r="K9" i="3"/>
  <c r="K10" i="3"/>
  <c r="K6" i="3"/>
  <c r="J7" i="3"/>
  <c r="J8" i="3"/>
  <c r="J9" i="3"/>
  <c r="J6" i="3"/>
  <c r="H10" i="3"/>
  <c r="D6" i="3"/>
  <c r="E3" i="3"/>
  <c r="E10" i="4" l="1"/>
  <c r="K10" i="4"/>
  <c r="E7" i="4"/>
  <c r="E12" i="4"/>
  <c r="K12" i="4"/>
  <c r="K8" i="4"/>
  <c r="E9" i="3"/>
  <c r="E10" i="3"/>
  <c r="E12" i="3"/>
  <c r="E8" i="3"/>
  <c r="K9" i="2"/>
  <c r="K12" i="2"/>
  <c r="K3" i="2"/>
  <c r="K7" i="2" s="1"/>
  <c r="E3" i="2"/>
  <c r="E12" i="2" s="1"/>
  <c r="K6" i="2" l="1"/>
  <c r="K10" i="2"/>
  <c r="K13" i="2"/>
  <c r="K8" i="2"/>
  <c r="E13" i="2"/>
  <c r="E10" i="2"/>
  <c r="E9" i="2"/>
  <c r="E8" i="2"/>
  <c r="E7" i="2"/>
  <c r="D6" i="2" l="1"/>
  <c r="E6" i="2" s="1"/>
</calcChain>
</file>

<file path=xl/sharedStrings.xml><?xml version="1.0" encoding="utf-8"?>
<sst xmlns="http://schemas.openxmlformats.org/spreadsheetml/2006/main" count="274" uniqueCount="65">
  <si>
    <t>Component</t>
  </si>
  <si>
    <t>Stock Concentration</t>
  </si>
  <si>
    <t>Final Concentration</t>
  </si>
  <si>
    <t>OneTaq Rxn Buffer</t>
  </si>
  <si>
    <t>5X</t>
  </si>
  <si>
    <t>1X</t>
  </si>
  <si>
    <t>Template</t>
  </si>
  <si>
    <t>dNTPs</t>
  </si>
  <si>
    <t>10 mM</t>
  </si>
  <si>
    <r>
      <t>ddiH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</si>
  <si>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t>-</t>
  </si>
  <si>
    <t>OneTaq Polymerase</t>
  </si>
  <si>
    <t>_</t>
  </si>
  <si>
    <t>Total volume</t>
  </si>
  <si>
    <t>Internal Specific Primer: KROL90 Tn_Mar1</t>
  </si>
  <si>
    <t>KROL88 Arb2</t>
  </si>
  <si>
    <t>Reaction 1</t>
  </si>
  <si>
    <t>0.2 mM</t>
  </si>
  <si>
    <t>4.0 µM</t>
  </si>
  <si>
    <t>0.4 µM</t>
  </si>
  <si>
    <t>160 ng/µL</t>
  </si>
  <si>
    <t>100 µM</t>
  </si>
  <si>
    <t>10 µM</t>
  </si>
  <si>
    <t>500 ng</t>
  </si>
  <si>
    <r>
      <t>ddiH</t>
    </r>
    <r>
      <rPr>
        <vertAlign val="subscript"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>O</t>
    </r>
  </si>
  <si>
    <t>KROL87 Arb1 (or KROL89 Arb6?)</t>
  </si>
  <si>
    <t>External Specific Primer: KROL92 Tn_Mar3</t>
  </si>
  <si>
    <t>6.25 units</t>
  </si>
  <si>
    <t>5 units/uL</t>
  </si>
  <si>
    <t>PCR 1 Amplicon, diluted 1:10</t>
  </si>
  <si>
    <t>Per reaction</t>
  </si>
  <si>
    <t>Master Mix</t>
  </si>
  <si>
    <t>Volume of each component (uL)</t>
  </si>
  <si>
    <t># of reactions here:</t>
  </si>
  <si>
    <t># of reactions allowing for error:</t>
  </si>
  <si>
    <t>Reaction 2</t>
  </si>
  <si>
    <t>Thermocycler program:</t>
  </si>
  <si>
    <t>Step</t>
  </si>
  <si>
    <t>Temp</t>
  </si>
  <si>
    <t>Time</t>
  </si>
  <si>
    <t>5'</t>
  </si>
  <si>
    <t>30"</t>
  </si>
  <si>
    <t>95°C</t>
  </si>
  <si>
    <t>94°C</t>
  </si>
  <si>
    <t>30°C</t>
  </si>
  <si>
    <t>72°C</t>
  </si>
  <si>
    <t>60"</t>
  </si>
  <si>
    <t>Go to step 2, repeat 5x</t>
  </si>
  <si>
    <t>65°C</t>
  </si>
  <si>
    <t>2'</t>
  </si>
  <si>
    <t>Go to step 6, repeat 29x</t>
  </si>
  <si>
    <t>12°C</t>
  </si>
  <si>
    <t>hold</t>
  </si>
  <si>
    <t>Go to step 1, repeat 29x</t>
  </si>
  <si>
    <t>See Arbitrary PCR Protocol for more details</t>
  </si>
  <si>
    <t>Sample</t>
  </si>
  <si>
    <t>Tn1</t>
  </si>
  <si>
    <t>Tn2</t>
  </si>
  <si>
    <t>Tn3</t>
  </si>
  <si>
    <t>LVS</t>
  </si>
  <si>
    <t>Name</t>
  </si>
  <si>
    <t>volume for 500 ng</t>
  </si>
  <si>
    <t>volume of water</t>
  </si>
  <si>
    <t>Concentration (ng/ul)</t>
  </si>
  <si>
    <t>100 ng/ul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</si>
</sst>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;[Red]&quot;-&quot;[$$-409]#,##0.00"/>
    <numFmt numFmtId="165" formatCode="0.0"/>
  </numFmts>
  <fonts count="10" x14ac:knownFonts="1">
    <font>
      <sz val="12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vertAlign val="subscript"/>
      <sz val="12"/>
      <color rgb="FF000000"/>
      <name val="Arial"/>
      <family val="2"/>
    </font>
    <font>
      <b/>
      <sz val="2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34">
    <xf numFmtId="0" fontId="0" fillId="0" borderId="0" xfId="0"/>
    <xf numFmtId="0" fontId="0" fillId="0" borderId="0" xfId="0"/>
    <xf numFmtId="0" fontId="0" fillId="0" borderId="0" xfId="0" applyBorder="1"/>
    <xf numFmtId="0" fontId="3" fillId="0" borderId="2" xfId="0" applyFont="1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left"/>
    </xf>
    <xf numFmtId="165" fontId="0" fillId="0" borderId="3" xfId="0" applyNumberFormat="1" applyBorder="1"/>
    <xf numFmtId="0" fontId="0" fillId="0" borderId="2" xfId="0" applyBorder="1" applyAlignment="1">
      <alignment horizontal="left" wrapText="1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3" fillId="0" borderId="7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5" fillId="0" borderId="7" xfId="0" applyFont="1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wrapText="1"/>
    </xf>
    <xf numFmtId="2" fontId="0" fillId="0" borderId="12" xfId="0" applyNumberFormat="1" applyBorder="1"/>
    <xf numFmtId="0" fontId="0" fillId="0" borderId="0" xfId="0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0" xfId="0" applyFill="1" applyBorder="1"/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2DE9-E454-A642-B738-BEF5807D505C}">
  <dimension ref="A1:K32"/>
  <sheetViews>
    <sheetView zoomScale="90" zoomScaleNormal="90" workbookViewId="0">
      <selection activeCell="A34" sqref="A34"/>
    </sheetView>
  </sheetViews>
  <sheetFormatPr baseColWidth="10" defaultRowHeight="16" x14ac:dyDescent="0.2"/>
  <cols>
    <col min="1" max="1" width="35.140625" style="1" bestFit="1" customWidth="1"/>
    <col min="2" max="2" width="13.42578125" style="1" customWidth="1"/>
    <col min="3" max="3" width="13" style="1" customWidth="1"/>
    <col min="4" max="4" width="12.85546875" style="1" customWidth="1"/>
    <col min="5" max="5" width="11.5703125" style="1" customWidth="1"/>
    <col min="6" max="6" width="10.7109375" style="1"/>
    <col min="7" max="7" width="7" style="1" bestFit="1" customWidth="1"/>
    <col min="8" max="8" width="5.7109375" style="1" bestFit="1" customWidth="1"/>
    <col min="9" max="9" width="17.5703125" style="1" bestFit="1" customWidth="1"/>
    <col min="10" max="10" width="11.140625" style="1" bestFit="1" customWidth="1"/>
    <col min="11" max="16384" width="10.7109375" style="1"/>
  </cols>
  <sheetData>
    <row r="1" spans="1:11" ht="36" thickBot="1" x14ac:dyDescent="0.4">
      <c r="A1" s="27" t="s">
        <v>54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x14ac:dyDescent="0.2">
      <c r="A2" s="3" t="s">
        <v>16</v>
      </c>
      <c r="B2" s="30" t="s">
        <v>33</v>
      </c>
      <c r="C2" s="30"/>
      <c r="D2" s="30"/>
      <c r="E2" s="4">
        <v>5</v>
      </c>
      <c r="G2" s="3"/>
      <c r="H2" s="30"/>
      <c r="I2" s="30"/>
      <c r="J2" s="30"/>
      <c r="K2" s="4"/>
    </row>
    <row r="3" spans="1:11" x14ac:dyDescent="0.2">
      <c r="A3" s="3"/>
      <c r="B3" s="30" t="s">
        <v>34</v>
      </c>
      <c r="C3" s="30"/>
      <c r="D3" s="30"/>
      <c r="E3" s="4">
        <f>E2+1.3</f>
        <v>6.3</v>
      </c>
      <c r="G3"/>
      <c r="H3"/>
      <c r="I3"/>
      <c r="J3"/>
      <c r="K3"/>
    </row>
    <row r="4" spans="1:11" ht="32" customHeight="1" x14ac:dyDescent="0.2">
      <c r="A4" s="5"/>
      <c r="B4" s="2"/>
      <c r="C4" s="2"/>
      <c r="D4" s="31" t="s">
        <v>32</v>
      </c>
      <c r="E4" s="32"/>
      <c r="G4"/>
      <c r="H4"/>
      <c r="I4"/>
      <c r="J4"/>
      <c r="K4"/>
    </row>
    <row r="5" spans="1:11" ht="32" customHeight="1" x14ac:dyDescent="0.2">
      <c r="A5" s="16" t="s">
        <v>0</v>
      </c>
      <c r="B5" s="17" t="s">
        <v>1</v>
      </c>
      <c r="C5" s="17" t="s">
        <v>2</v>
      </c>
      <c r="D5" s="18" t="s">
        <v>30</v>
      </c>
      <c r="E5" s="19" t="s">
        <v>31</v>
      </c>
      <c r="G5" s="23" t="s">
        <v>55</v>
      </c>
      <c r="H5" s="23" t="s">
        <v>60</v>
      </c>
      <c r="I5" s="24" t="s">
        <v>63</v>
      </c>
      <c r="J5" s="23" t="s">
        <v>61</v>
      </c>
      <c r="K5" s="23" t="s">
        <v>62</v>
      </c>
    </row>
    <row r="6" spans="1:11" ht="18" x14ac:dyDescent="0.25">
      <c r="A6" s="6" t="s">
        <v>9</v>
      </c>
      <c r="B6" s="2" t="s">
        <v>10</v>
      </c>
      <c r="C6" s="2" t="s">
        <v>10</v>
      </c>
      <c r="D6" s="2">
        <f>D13-SUM(D7:D12)</f>
        <v>12.375</v>
      </c>
      <c r="E6" s="7">
        <f>D6*E$3</f>
        <v>77.962499999999991</v>
      </c>
      <c r="G6" s="23">
        <v>1</v>
      </c>
      <c r="H6" s="23" t="s">
        <v>56</v>
      </c>
      <c r="I6" s="23">
        <v>372.02</v>
      </c>
      <c r="J6" s="25">
        <f>500/I6</f>
        <v>1.3440137627009301</v>
      </c>
      <c r="K6" s="25">
        <f>5-J6</f>
        <v>3.6559862372990697</v>
      </c>
    </row>
    <row r="7" spans="1:11" ht="17" x14ac:dyDescent="0.2">
      <c r="A7" s="8" t="s">
        <v>3</v>
      </c>
      <c r="B7" s="2" t="s">
        <v>4</v>
      </c>
      <c r="C7" s="2" t="s">
        <v>5</v>
      </c>
      <c r="D7" s="2">
        <v>5</v>
      </c>
      <c r="E7" s="7">
        <f>D7*E$3</f>
        <v>31.5</v>
      </c>
      <c r="G7" s="23">
        <v>2</v>
      </c>
      <c r="H7" s="23" t="s">
        <v>57</v>
      </c>
      <c r="I7" s="23">
        <v>224.92</v>
      </c>
      <c r="J7" s="25">
        <f t="shared" ref="J7:J9" si="0">500/I7</f>
        <v>2.2230126267117201</v>
      </c>
      <c r="K7" s="25">
        <f t="shared" ref="K7:K10" si="1">5-J7</f>
        <v>2.7769873732882799</v>
      </c>
    </row>
    <row r="8" spans="1:11" x14ac:dyDescent="0.2">
      <c r="A8" s="6" t="s">
        <v>7</v>
      </c>
      <c r="B8" s="2" t="s">
        <v>8</v>
      </c>
      <c r="C8" s="2" t="s">
        <v>17</v>
      </c>
      <c r="D8" s="2">
        <v>0.5</v>
      </c>
      <c r="E8" s="7">
        <f>D8*E$3</f>
        <v>3.15</v>
      </c>
      <c r="G8" s="23">
        <v>3</v>
      </c>
      <c r="H8" s="23" t="s">
        <v>58</v>
      </c>
      <c r="I8" s="23">
        <v>153.13999999999999</v>
      </c>
      <c r="J8" s="25">
        <f t="shared" si="0"/>
        <v>3.2649862870575945</v>
      </c>
      <c r="K8" s="25">
        <f t="shared" si="1"/>
        <v>1.7350137129424055</v>
      </c>
    </row>
    <row r="9" spans="1:11" x14ac:dyDescent="0.2">
      <c r="A9" s="6" t="s">
        <v>25</v>
      </c>
      <c r="B9" s="2" t="s">
        <v>21</v>
      </c>
      <c r="C9" s="2" t="s">
        <v>18</v>
      </c>
      <c r="D9" s="2">
        <v>1</v>
      </c>
      <c r="E9" s="7">
        <f>D9*E$3</f>
        <v>6.3</v>
      </c>
      <c r="G9" s="23">
        <v>4</v>
      </c>
      <c r="H9" s="23" t="s">
        <v>59</v>
      </c>
      <c r="I9" s="23">
        <v>100</v>
      </c>
      <c r="J9" s="23">
        <f t="shared" si="0"/>
        <v>5</v>
      </c>
      <c r="K9" s="23">
        <f t="shared" si="1"/>
        <v>0</v>
      </c>
    </row>
    <row r="10" spans="1:11" ht="17" x14ac:dyDescent="0.2">
      <c r="A10" s="8" t="s">
        <v>14</v>
      </c>
      <c r="B10" s="2" t="s">
        <v>22</v>
      </c>
      <c r="C10" s="2" t="s">
        <v>19</v>
      </c>
      <c r="D10" s="2">
        <v>1</v>
      </c>
      <c r="E10" s="7">
        <f>D10*E$3</f>
        <v>6.3</v>
      </c>
      <c r="G10" s="23">
        <v>5</v>
      </c>
      <c r="H10" s="23" t="str">
        <f>"-DNA"</f>
        <v>-DNA</v>
      </c>
      <c r="I10" s="23">
        <v>0</v>
      </c>
      <c r="J10" s="23">
        <v>0</v>
      </c>
      <c r="K10" s="23">
        <f t="shared" si="1"/>
        <v>5</v>
      </c>
    </row>
    <row r="11" spans="1:11" x14ac:dyDescent="0.2">
      <c r="A11" s="6" t="s">
        <v>6</v>
      </c>
      <c r="B11" s="2" t="s">
        <v>64</v>
      </c>
      <c r="C11" s="2" t="s">
        <v>23</v>
      </c>
      <c r="D11" s="2">
        <v>5</v>
      </c>
      <c r="E11" s="7" t="s">
        <v>10</v>
      </c>
      <c r="K11"/>
    </row>
    <row r="12" spans="1:11" ht="17" x14ac:dyDescent="0.2">
      <c r="A12" s="8" t="s">
        <v>11</v>
      </c>
      <c r="B12" s="2" t="s">
        <v>28</v>
      </c>
      <c r="C12" s="2" t="s">
        <v>27</v>
      </c>
      <c r="D12" s="2">
        <v>0.125</v>
      </c>
      <c r="E12" s="7">
        <f>D12*E$3</f>
        <v>0.78749999999999998</v>
      </c>
      <c r="G12"/>
      <c r="H12"/>
      <c r="I12"/>
      <c r="J12"/>
      <c r="K12"/>
    </row>
    <row r="13" spans="1:11" x14ac:dyDescent="0.2">
      <c r="A13" s="6" t="s">
        <v>13</v>
      </c>
      <c r="B13" s="2"/>
      <c r="C13" s="2"/>
      <c r="D13" s="2">
        <v>25</v>
      </c>
      <c r="E13" s="7">
        <f>SUM(E6:E12)</f>
        <v>125.99999999999999</v>
      </c>
      <c r="G13"/>
      <c r="H13"/>
      <c r="I13"/>
      <c r="J13"/>
      <c r="K13"/>
    </row>
    <row r="14" spans="1:11" x14ac:dyDescent="0.2">
      <c r="A14" s="5"/>
      <c r="B14" s="2"/>
      <c r="C14" s="2"/>
      <c r="D14" s="2"/>
      <c r="E14" s="4"/>
      <c r="G14"/>
      <c r="H14"/>
      <c r="I14"/>
      <c r="J14"/>
      <c r="K14"/>
    </row>
    <row r="15" spans="1:11" x14ac:dyDescent="0.2">
      <c r="A15" s="5" t="s">
        <v>36</v>
      </c>
      <c r="B15" s="22" t="s">
        <v>37</v>
      </c>
      <c r="C15" s="22" t="s">
        <v>38</v>
      </c>
      <c r="D15" s="22" t="s">
        <v>39</v>
      </c>
      <c r="E15" s="4"/>
      <c r="G15"/>
      <c r="H15"/>
      <c r="I15"/>
      <c r="J15"/>
      <c r="K15"/>
    </row>
    <row r="16" spans="1:11" x14ac:dyDescent="0.2">
      <c r="A16" s="5"/>
      <c r="B16" s="21">
        <v>1</v>
      </c>
      <c r="C16" s="21" t="s">
        <v>42</v>
      </c>
      <c r="D16" s="21" t="s">
        <v>40</v>
      </c>
      <c r="E16" s="4"/>
      <c r="G16"/>
      <c r="H16"/>
      <c r="I16"/>
      <c r="J16"/>
      <c r="K16"/>
    </row>
    <row r="17" spans="1:11" x14ac:dyDescent="0.2">
      <c r="A17" s="5"/>
      <c r="B17" s="21">
        <v>2</v>
      </c>
      <c r="C17" s="21" t="s">
        <v>43</v>
      </c>
      <c r="D17" s="21" t="s">
        <v>41</v>
      </c>
      <c r="E17" s="4"/>
      <c r="G17"/>
      <c r="H17"/>
      <c r="I17"/>
      <c r="J17"/>
      <c r="K17"/>
    </row>
    <row r="18" spans="1:11" x14ac:dyDescent="0.2">
      <c r="A18" s="5"/>
      <c r="B18" s="21">
        <v>3</v>
      </c>
      <c r="C18" s="21" t="s">
        <v>44</v>
      </c>
      <c r="D18" s="21" t="s">
        <v>41</v>
      </c>
      <c r="E18" s="4"/>
      <c r="G18"/>
      <c r="H18"/>
      <c r="I18"/>
      <c r="J18"/>
      <c r="K18"/>
    </row>
    <row r="19" spans="1:11" x14ac:dyDescent="0.2">
      <c r="A19" s="5"/>
      <c r="B19" s="21">
        <v>4</v>
      </c>
      <c r="C19" s="21" t="s">
        <v>45</v>
      </c>
      <c r="D19" s="21" t="s">
        <v>46</v>
      </c>
      <c r="E19" s="4"/>
      <c r="G19"/>
      <c r="H19"/>
      <c r="I19"/>
      <c r="J19"/>
      <c r="K19"/>
    </row>
    <row r="20" spans="1:11" x14ac:dyDescent="0.2">
      <c r="A20" s="5"/>
      <c r="B20" s="21">
        <v>5</v>
      </c>
      <c r="C20" s="26" t="s">
        <v>47</v>
      </c>
      <c r="D20" s="26"/>
      <c r="E20" s="4"/>
      <c r="G20"/>
      <c r="H20"/>
      <c r="I20"/>
      <c r="J20"/>
      <c r="K20"/>
    </row>
    <row r="21" spans="1:11" x14ac:dyDescent="0.2">
      <c r="A21" s="5"/>
      <c r="B21" s="21">
        <v>6</v>
      </c>
      <c r="C21" s="21" t="s">
        <v>43</v>
      </c>
      <c r="D21" s="21" t="s">
        <v>41</v>
      </c>
      <c r="E21" s="4"/>
      <c r="G21"/>
      <c r="H21"/>
      <c r="I21"/>
      <c r="J21"/>
      <c r="K21"/>
    </row>
    <row r="22" spans="1:11" x14ac:dyDescent="0.2">
      <c r="A22" s="5"/>
      <c r="B22" s="21">
        <v>7</v>
      </c>
      <c r="C22" s="21" t="s">
        <v>48</v>
      </c>
      <c r="D22" s="21" t="s">
        <v>41</v>
      </c>
      <c r="E22" s="4"/>
      <c r="G22" s="2"/>
      <c r="H22" s="21"/>
      <c r="I22" s="21"/>
      <c r="J22" s="21"/>
    </row>
    <row r="23" spans="1:11" x14ac:dyDescent="0.2">
      <c r="A23" s="5"/>
      <c r="B23" s="21">
        <v>8</v>
      </c>
      <c r="C23" s="21" t="s">
        <v>45</v>
      </c>
      <c r="D23" s="21" t="s">
        <v>49</v>
      </c>
      <c r="E23" s="4"/>
      <c r="G23" s="2"/>
      <c r="H23" s="21"/>
      <c r="I23" s="21"/>
      <c r="J23" s="21"/>
    </row>
    <row r="24" spans="1:11" x14ac:dyDescent="0.2">
      <c r="A24" s="5"/>
      <c r="B24" s="21">
        <v>9</v>
      </c>
      <c r="C24" s="26" t="s">
        <v>50</v>
      </c>
      <c r="D24" s="26"/>
      <c r="E24" s="4"/>
      <c r="G24" s="2"/>
      <c r="H24" s="21"/>
      <c r="I24" s="26"/>
      <c r="J24" s="26"/>
    </row>
    <row r="25" spans="1:11" x14ac:dyDescent="0.2">
      <c r="A25" s="5"/>
      <c r="B25" s="21">
        <v>10</v>
      </c>
      <c r="C25" s="21" t="s">
        <v>45</v>
      </c>
      <c r="D25" s="21" t="s">
        <v>40</v>
      </c>
      <c r="E25" s="4"/>
      <c r="G25" s="2"/>
      <c r="H25" s="21"/>
      <c r="I25" s="21"/>
      <c r="J25" s="21"/>
    </row>
    <row r="26" spans="1:11" ht="17" thickBot="1" x14ac:dyDescent="0.25">
      <c r="A26" s="13"/>
      <c r="B26" s="14">
        <v>11</v>
      </c>
      <c r="C26" s="14" t="s">
        <v>51</v>
      </c>
      <c r="D26" s="14" t="s">
        <v>52</v>
      </c>
      <c r="E26" s="15"/>
      <c r="G26" s="2"/>
      <c r="H26" s="21"/>
      <c r="I26" s="21"/>
      <c r="J26" s="21"/>
    </row>
    <row r="32" spans="1:11" x14ac:dyDescent="0.2">
      <c r="C32" s="2"/>
    </row>
  </sheetData>
  <mergeCells count="8">
    <mergeCell ref="C20:D20"/>
    <mergeCell ref="C24:D24"/>
    <mergeCell ref="I24:J24"/>
    <mergeCell ref="A1:K1"/>
    <mergeCell ref="B2:D2"/>
    <mergeCell ref="H2:J2"/>
    <mergeCell ref="B3:D3"/>
    <mergeCell ref="D4:E4"/>
  </mergeCells>
  <phoneticPr fontId="9" type="noConversion"/>
  <pageMargins left="0" right="0" top="0.39410000000000006" bottom="0.39410000000000006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E7AE-A674-1542-B551-32F892F42416}">
  <dimension ref="A1:K32"/>
  <sheetViews>
    <sheetView zoomScale="90" zoomScaleNormal="90" workbookViewId="0">
      <selection activeCell="J12" sqref="J12"/>
    </sheetView>
  </sheetViews>
  <sheetFormatPr baseColWidth="10" defaultRowHeight="16" x14ac:dyDescent="0.2"/>
  <cols>
    <col min="1" max="1" width="35.140625" style="1" bestFit="1" customWidth="1"/>
    <col min="2" max="2" width="13.42578125" style="1" customWidth="1"/>
    <col min="3" max="3" width="13" style="1" customWidth="1"/>
    <col min="4" max="4" width="12.85546875" style="1" customWidth="1"/>
    <col min="5" max="5" width="11.5703125" style="1" customWidth="1"/>
    <col min="6" max="6" width="10.7109375" style="1"/>
    <col min="7" max="7" width="40" style="1" customWidth="1"/>
    <col min="8" max="8" width="12.85546875" style="1" customWidth="1"/>
    <col min="9" max="9" width="13.42578125" style="1" customWidth="1"/>
    <col min="10" max="10" width="11.140625" style="1" bestFit="1" customWidth="1"/>
    <col min="11" max="16384" width="10.7109375" style="1"/>
  </cols>
  <sheetData>
    <row r="1" spans="1:11" ht="36" thickBot="1" x14ac:dyDescent="0.4">
      <c r="A1" s="27" t="s">
        <v>54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x14ac:dyDescent="0.2">
      <c r="A2" s="3" t="s">
        <v>16</v>
      </c>
      <c r="B2" s="30" t="s">
        <v>33</v>
      </c>
      <c r="C2" s="30"/>
      <c r="D2" s="30"/>
      <c r="E2" s="4">
        <v>4</v>
      </c>
      <c r="G2" s="3" t="s">
        <v>35</v>
      </c>
      <c r="H2" s="30" t="s">
        <v>33</v>
      </c>
      <c r="I2" s="30"/>
      <c r="J2" s="30"/>
      <c r="K2" s="4">
        <v>4</v>
      </c>
    </row>
    <row r="3" spans="1:11" x14ac:dyDescent="0.2">
      <c r="A3" s="3"/>
      <c r="B3" s="30" t="s">
        <v>34</v>
      </c>
      <c r="C3" s="30"/>
      <c r="D3" s="30"/>
      <c r="E3" s="4">
        <f>E2+1.3</f>
        <v>5.3</v>
      </c>
      <c r="G3" s="3"/>
      <c r="H3" s="30" t="s">
        <v>34</v>
      </c>
      <c r="I3" s="30"/>
      <c r="J3" s="30"/>
      <c r="K3" s="4">
        <f>K2+1.3</f>
        <v>5.3</v>
      </c>
    </row>
    <row r="4" spans="1:11" ht="32" customHeight="1" x14ac:dyDescent="0.2">
      <c r="A4" s="5"/>
      <c r="B4" s="2"/>
      <c r="C4" s="2"/>
      <c r="D4" s="31" t="s">
        <v>32</v>
      </c>
      <c r="E4" s="32"/>
      <c r="G4" s="5"/>
      <c r="H4" s="2"/>
      <c r="I4" s="2"/>
      <c r="J4" s="31" t="s">
        <v>32</v>
      </c>
      <c r="K4" s="32"/>
    </row>
    <row r="5" spans="1:11" ht="32" customHeight="1" x14ac:dyDescent="0.2">
      <c r="A5" s="16" t="s">
        <v>0</v>
      </c>
      <c r="B5" s="17" t="s">
        <v>1</v>
      </c>
      <c r="C5" s="17" t="s">
        <v>2</v>
      </c>
      <c r="D5" s="18" t="s">
        <v>30</v>
      </c>
      <c r="E5" s="19" t="s">
        <v>31</v>
      </c>
      <c r="G5" s="20" t="s">
        <v>0</v>
      </c>
      <c r="H5" s="17" t="s">
        <v>1</v>
      </c>
      <c r="I5" s="17" t="s">
        <v>2</v>
      </c>
      <c r="J5" s="18" t="s">
        <v>30</v>
      </c>
      <c r="K5" s="19" t="s">
        <v>31</v>
      </c>
    </row>
    <row r="6" spans="1:11" ht="18" x14ac:dyDescent="0.25">
      <c r="A6" s="6" t="s">
        <v>9</v>
      </c>
      <c r="B6" s="2" t="s">
        <v>10</v>
      </c>
      <c r="C6" s="2" t="s">
        <v>10</v>
      </c>
      <c r="D6" s="2">
        <f>D13-SUM(D7:D12)</f>
        <v>14.245000000000001</v>
      </c>
      <c r="E6" s="7">
        <f>D6*E$3</f>
        <v>75.498500000000007</v>
      </c>
      <c r="G6" s="9" t="s">
        <v>24</v>
      </c>
      <c r="H6" s="2" t="s">
        <v>12</v>
      </c>
      <c r="I6" s="2" t="s">
        <v>12</v>
      </c>
      <c r="J6" s="2">
        <f>J13-SUM(J7:J12)</f>
        <v>16.625</v>
      </c>
      <c r="K6" s="7">
        <f>J6*K$3</f>
        <v>88.112499999999997</v>
      </c>
    </row>
    <row r="7" spans="1:11" ht="17" x14ac:dyDescent="0.2">
      <c r="A7" s="8" t="s">
        <v>3</v>
      </c>
      <c r="B7" s="2" t="s">
        <v>4</v>
      </c>
      <c r="C7" s="2" t="s">
        <v>5</v>
      </c>
      <c r="D7" s="2">
        <v>5</v>
      </c>
      <c r="E7" s="7">
        <f>D7*E$3</f>
        <v>26.5</v>
      </c>
      <c r="G7" s="10" t="s">
        <v>3</v>
      </c>
      <c r="H7" s="2" t="s">
        <v>4</v>
      </c>
      <c r="I7" s="2" t="s">
        <v>5</v>
      </c>
      <c r="J7" s="2">
        <v>5</v>
      </c>
      <c r="K7" s="7">
        <f>J7*K$3</f>
        <v>26.5</v>
      </c>
    </row>
    <row r="8" spans="1:11" x14ac:dyDescent="0.2">
      <c r="A8" s="6" t="s">
        <v>7</v>
      </c>
      <c r="B8" s="2" t="s">
        <v>8</v>
      </c>
      <c r="C8" s="2" t="s">
        <v>17</v>
      </c>
      <c r="D8" s="2">
        <v>0.5</v>
      </c>
      <c r="E8" s="7">
        <f>D8*E$3</f>
        <v>2.65</v>
      </c>
      <c r="G8" s="9" t="s">
        <v>7</v>
      </c>
      <c r="H8" s="2" t="s">
        <v>8</v>
      </c>
      <c r="I8" s="2" t="s">
        <v>17</v>
      </c>
      <c r="J8" s="2">
        <v>0.5</v>
      </c>
      <c r="K8" s="7">
        <f>J8*K$3</f>
        <v>2.65</v>
      </c>
    </row>
    <row r="9" spans="1:11" x14ac:dyDescent="0.2">
      <c r="A9" s="6" t="s">
        <v>25</v>
      </c>
      <c r="B9" s="2" t="s">
        <v>21</v>
      </c>
      <c r="C9" s="2" t="s">
        <v>18</v>
      </c>
      <c r="D9" s="2">
        <v>1</v>
      </c>
      <c r="E9" s="7">
        <f>D9*E$3</f>
        <v>5.3</v>
      </c>
      <c r="G9" s="9" t="s">
        <v>15</v>
      </c>
      <c r="H9" s="2" t="s">
        <v>21</v>
      </c>
      <c r="I9" s="2" t="s">
        <v>18</v>
      </c>
      <c r="J9" s="2">
        <v>1</v>
      </c>
      <c r="K9" s="7">
        <f>J9*K$3</f>
        <v>5.3</v>
      </c>
    </row>
    <row r="10" spans="1:11" ht="17" x14ac:dyDescent="0.2">
      <c r="A10" s="8" t="s">
        <v>14</v>
      </c>
      <c r="B10" s="2" t="s">
        <v>22</v>
      </c>
      <c r="C10" s="2" t="s">
        <v>19</v>
      </c>
      <c r="D10" s="2">
        <v>1</v>
      </c>
      <c r="E10" s="7">
        <f>D10*E$3</f>
        <v>5.3</v>
      </c>
      <c r="G10" s="10" t="s">
        <v>26</v>
      </c>
      <c r="H10" s="2" t="s">
        <v>22</v>
      </c>
      <c r="I10" s="2" t="s">
        <v>19</v>
      </c>
      <c r="J10" s="2">
        <v>1</v>
      </c>
      <c r="K10" s="7">
        <f>J10*K$3</f>
        <v>5.3</v>
      </c>
    </row>
    <row r="11" spans="1:11" ht="17" x14ac:dyDescent="0.2">
      <c r="A11" s="6" t="s">
        <v>6</v>
      </c>
      <c r="B11" s="2" t="s">
        <v>20</v>
      </c>
      <c r="C11" s="2" t="s">
        <v>23</v>
      </c>
      <c r="D11" s="2">
        <v>3.13</v>
      </c>
      <c r="E11" s="7" t="s">
        <v>10</v>
      </c>
      <c r="G11" s="10" t="s">
        <v>29</v>
      </c>
      <c r="H11" s="2" t="s">
        <v>10</v>
      </c>
      <c r="I11" s="2" t="s">
        <v>10</v>
      </c>
      <c r="J11" s="2">
        <v>0.75</v>
      </c>
      <c r="K11" s="7" t="s">
        <v>10</v>
      </c>
    </row>
    <row r="12" spans="1:11" ht="17" x14ac:dyDescent="0.2">
      <c r="A12" s="8" t="s">
        <v>11</v>
      </c>
      <c r="B12" s="2" t="s">
        <v>28</v>
      </c>
      <c r="C12" s="2" t="s">
        <v>27</v>
      </c>
      <c r="D12" s="2">
        <v>0.125</v>
      </c>
      <c r="E12" s="7">
        <f>D12*E$3</f>
        <v>0.66249999999999998</v>
      </c>
      <c r="G12" s="10" t="s">
        <v>11</v>
      </c>
      <c r="H12" s="2" t="s">
        <v>28</v>
      </c>
      <c r="I12" s="2" t="s">
        <v>27</v>
      </c>
      <c r="J12" s="2">
        <v>0.125</v>
      </c>
      <c r="K12" s="7">
        <f>J12*K$3</f>
        <v>0.66249999999999998</v>
      </c>
    </row>
    <row r="13" spans="1:11" ht="17" x14ac:dyDescent="0.2">
      <c r="A13" s="6" t="s">
        <v>13</v>
      </c>
      <c r="B13" s="2"/>
      <c r="C13" s="2"/>
      <c r="D13" s="2">
        <v>25</v>
      </c>
      <c r="E13" s="7">
        <f>D13*E$3</f>
        <v>132.5</v>
      </c>
      <c r="G13" s="10" t="s">
        <v>13</v>
      </c>
      <c r="H13" s="2"/>
      <c r="I13" s="2"/>
      <c r="J13" s="2">
        <v>25</v>
      </c>
      <c r="K13" s="7">
        <f>J13*K$3</f>
        <v>132.5</v>
      </c>
    </row>
    <row r="14" spans="1:11" x14ac:dyDescent="0.2">
      <c r="A14" s="5"/>
      <c r="B14" s="2"/>
      <c r="C14" s="2"/>
      <c r="D14" s="2"/>
      <c r="E14" s="4"/>
      <c r="G14" s="5"/>
      <c r="H14" s="2"/>
      <c r="I14" s="2"/>
      <c r="J14" s="2"/>
      <c r="K14" s="4"/>
    </row>
    <row r="15" spans="1:11" x14ac:dyDescent="0.2">
      <c r="A15" s="5" t="s">
        <v>36</v>
      </c>
      <c r="B15" s="22" t="s">
        <v>37</v>
      </c>
      <c r="C15" s="22" t="s">
        <v>38</v>
      </c>
      <c r="D15" s="22" t="s">
        <v>39</v>
      </c>
      <c r="E15" s="4"/>
      <c r="G15" s="5" t="s">
        <v>36</v>
      </c>
      <c r="H15" s="22" t="s">
        <v>37</v>
      </c>
      <c r="I15" s="22" t="s">
        <v>38</v>
      </c>
      <c r="J15" s="22" t="s">
        <v>39</v>
      </c>
      <c r="K15" s="4"/>
    </row>
    <row r="16" spans="1:11" x14ac:dyDescent="0.2">
      <c r="A16" s="5"/>
      <c r="B16" s="21">
        <v>1</v>
      </c>
      <c r="C16" s="21" t="s">
        <v>42</v>
      </c>
      <c r="D16" s="21" t="s">
        <v>40</v>
      </c>
      <c r="E16" s="4"/>
      <c r="G16" s="5"/>
      <c r="H16" s="21">
        <v>1</v>
      </c>
      <c r="I16" s="21" t="s">
        <v>43</v>
      </c>
      <c r="J16" s="21" t="s">
        <v>41</v>
      </c>
      <c r="K16" s="4"/>
    </row>
    <row r="17" spans="1:11" x14ac:dyDescent="0.2">
      <c r="A17" s="5"/>
      <c r="B17" s="21">
        <v>2</v>
      </c>
      <c r="C17" s="21" t="s">
        <v>43</v>
      </c>
      <c r="D17" s="21" t="s">
        <v>41</v>
      </c>
      <c r="E17" s="4"/>
      <c r="G17" s="5"/>
      <c r="H17" s="21">
        <v>2</v>
      </c>
      <c r="I17" s="21" t="s">
        <v>48</v>
      </c>
      <c r="J17" s="21" t="s">
        <v>41</v>
      </c>
      <c r="K17" s="4"/>
    </row>
    <row r="18" spans="1:11" x14ac:dyDescent="0.2">
      <c r="A18" s="5"/>
      <c r="B18" s="21">
        <v>3</v>
      </c>
      <c r="C18" s="21" t="s">
        <v>44</v>
      </c>
      <c r="D18" s="21" t="s">
        <v>41</v>
      </c>
      <c r="E18" s="4"/>
      <c r="G18" s="5"/>
      <c r="H18" s="21">
        <v>3</v>
      </c>
      <c r="I18" s="21" t="s">
        <v>45</v>
      </c>
      <c r="J18" s="21" t="s">
        <v>41</v>
      </c>
      <c r="K18" s="4"/>
    </row>
    <row r="19" spans="1:11" x14ac:dyDescent="0.2">
      <c r="A19" s="5"/>
      <c r="B19" s="21">
        <v>4</v>
      </c>
      <c r="C19" s="21" t="s">
        <v>45</v>
      </c>
      <c r="D19" s="21" t="s">
        <v>46</v>
      </c>
      <c r="E19" s="4"/>
      <c r="G19" s="5"/>
      <c r="H19" s="21">
        <v>4</v>
      </c>
      <c r="I19" s="26" t="s">
        <v>53</v>
      </c>
      <c r="J19" s="26"/>
      <c r="K19" s="4"/>
    </row>
    <row r="20" spans="1:11" x14ac:dyDescent="0.2">
      <c r="A20" s="5"/>
      <c r="B20" s="21">
        <v>5</v>
      </c>
      <c r="C20" s="26" t="s">
        <v>47</v>
      </c>
      <c r="D20" s="26"/>
      <c r="E20" s="4"/>
      <c r="G20" s="5"/>
      <c r="H20" s="21">
        <v>5</v>
      </c>
      <c r="I20" s="21" t="s">
        <v>45</v>
      </c>
      <c r="J20" s="21" t="s">
        <v>40</v>
      </c>
      <c r="K20" s="4"/>
    </row>
    <row r="21" spans="1:11" ht="17" thickBot="1" x14ac:dyDescent="0.25">
      <c r="A21" s="5"/>
      <c r="B21" s="21">
        <v>6</v>
      </c>
      <c r="C21" s="21" t="s">
        <v>43</v>
      </c>
      <c r="D21" s="21" t="s">
        <v>41</v>
      </c>
      <c r="E21" s="4"/>
      <c r="G21" s="13"/>
      <c r="H21" s="14">
        <v>6</v>
      </c>
      <c r="I21" s="14" t="s">
        <v>51</v>
      </c>
      <c r="J21" s="14" t="s">
        <v>52</v>
      </c>
      <c r="K21" s="15"/>
    </row>
    <row r="22" spans="1:11" x14ac:dyDescent="0.2">
      <c r="A22" s="5"/>
      <c r="B22" s="21">
        <v>7</v>
      </c>
      <c r="C22" s="21" t="s">
        <v>48</v>
      </c>
      <c r="D22" s="21" t="s">
        <v>41</v>
      </c>
      <c r="E22" s="4"/>
      <c r="G22" s="2"/>
      <c r="H22" s="21"/>
      <c r="I22" s="21"/>
      <c r="J22" s="21"/>
    </row>
    <row r="23" spans="1:11" x14ac:dyDescent="0.2">
      <c r="A23" s="5"/>
      <c r="B23" s="21">
        <v>8</v>
      </c>
      <c r="C23" s="21" t="s">
        <v>45</v>
      </c>
      <c r="D23" s="21" t="s">
        <v>49</v>
      </c>
      <c r="E23" s="4"/>
      <c r="G23" s="2"/>
      <c r="H23" s="21"/>
      <c r="I23" s="21"/>
      <c r="J23" s="21"/>
    </row>
    <row r="24" spans="1:11" x14ac:dyDescent="0.2">
      <c r="A24" s="5"/>
      <c r="B24" s="21">
        <v>9</v>
      </c>
      <c r="C24" s="26" t="s">
        <v>50</v>
      </c>
      <c r="D24" s="26"/>
      <c r="E24" s="4"/>
      <c r="G24" s="2"/>
      <c r="H24" s="21"/>
      <c r="I24" s="26"/>
      <c r="J24" s="26"/>
    </row>
    <row r="25" spans="1:11" x14ac:dyDescent="0.2">
      <c r="A25" s="5"/>
      <c r="B25" s="21">
        <v>10</v>
      </c>
      <c r="C25" s="21" t="s">
        <v>45</v>
      </c>
      <c r="D25" s="21" t="s">
        <v>40</v>
      </c>
      <c r="E25" s="4"/>
      <c r="G25" s="2"/>
      <c r="H25" s="21"/>
      <c r="I25" s="21"/>
      <c r="J25" s="21"/>
    </row>
    <row r="26" spans="1:11" ht="17" thickBot="1" x14ac:dyDescent="0.25">
      <c r="A26" s="13"/>
      <c r="B26" s="14">
        <v>11</v>
      </c>
      <c r="C26" s="14" t="s">
        <v>51</v>
      </c>
      <c r="D26" s="14" t="s">
        <v>52</v>
      </c>
      <c r="E26" s="15"/>
      <c r="G26" s="2"/>
      <c r="H26" s="21"/>
      <c r="I26" s="21"/>
      <c r="J26" s="21"/>
    </row>
    <row r="32" spans="1:11" x14ac:dyDescent="0.2">
      <c r="C32" s="2"/>
    </row>
  </sheetData>
  <mergeCells count="11">
    <mergeCell ref="I19:J19"/>
    <mergeCell ref="C20:D20"/>
    <mergeCell ref="C24:D24"/>
    <mergeCell ref="I24:J24"/>
    <mergeCell ref="A1:K1"/>
    <mergeCell ref="B2:D2"/>
    <mergeCell ref="H2:J2"/>
    <mergeCell ref="B3:D3"/>
    <mergeCell ref="H3:J3"/>
    <mergeCell ref="D4:E4"/>
    <mergeCell ref="J4:K4"/>
  </mergeCells>
  <pageMargins left="0" right="0" top="0.39410000000000006" bottom="0.39410000000000006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tabSelected="1" zoomScale="90" zoomScaleNormal="90" workbookViewId="0">
      <selection activeCell="J11" sqref="J11"/>
    </sheetView>
  </sheetViews>
  <sheetFormatPr baseColWidth="10" defaultRowHeight="16" x14ac:dyDescent="0.2"/>
  <cols>
    <col min="1" max="1" width="35.140625" bestFit="1" customWidth="1"/>
    <col min="2" max="2" width="13.42578125" customWidth="1"/>
    <col min="3" max="3" width="13" customWidth="1"/>
    <col min="4" max="4" width="12.85546875" customWidth="1"/>
    <col min="5" max="5" width="11.5703125" customWidth="1"/>
    <col min="7" max="7" width="40" customWidth="1"/>
    <col min="8" max="8" width="12.85546875" customWidth="1"/>
    <col min="9" max="9" width="13.42578125" customWidth="1"/>
    <col min="10" max="10" width="11.140625" bestFit="1" customWidth="1"/>
  </cols>
  <sheetData>
    <row r="1" spans="1:11" s="1" customFormat="1" ht="36" thickBot="1" x14ac:dyDescent="0.4">
      <c r="A1" s="27" t="s">
        <v>54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s="1" customFormat="1" x14ac:dyDescent="0.2">
      <c r="A2" s="3" t="s">
        <v>16</v>
      </c>
      <c r="B2" s="30" t="s">
        <v>33</v>
      </c>
      <c r="C2" s="30"/>
      <c r="D2" s="30"/>
      <c r="E2" s="4">
        <v>4</v>
      </c>
      <c r="G2" s="3" t="s">
        <v>35</v>
      </c>
      <c r="H2" s="30" t="s">
        <v>33</v>
      </c>
      <c r="I2" s="30"/>
      <c r="J2" s="30"/>
      <c r="K2" s="4">
        <v>5</v>
      </c>
    </row>
    <row r="3" spans="1:11" s="1" customFormat="1" x14ac:dyDescent="0.2">
      <c r="A3" s="3"/>
      <c r="B3" s="30" t="s">
        <v>34</v>
      </c>
      <c r="C3" s="30"/>
      <c r="D3" s="30"/>
      <c r="E3" s="4">
        <f>E2+1.3</f>
        <v>5.3</v>
      </c>
      <c r="G3" s="3"/>
      <c r="H3" s="30" t="s">
        <v>34</v>
      </c>
      <c r="I3" s="30"/>
      <c r="J3" s="30"/>
      <c r="K3" s="4">
        <f>K2+1.3</f>
        <v>6.3</v>
      </c>
    </row>
    <row r="4" spans="1:11" ht="32" customHeight="1" x14ac:dyDescent="0.2">
      <c r="A4" s="5"/>
      <c r="B4" s="2"/>
      <c r="C4" s="2"/>
      <c r="D4" s="31" t="s">
        <v>32</v>
      </c>
      <c r="E4" s="32"/>
      <c r="G4" s="5"/>
      <c r="H4" s="2"/>
      <c r="I4" s="2"/>
      <c r="J4" s="31" t="s">
        <v>32</v>
      </c>
      <c r="K4" s="32"/>
    </row>
    <row r="5" spans="1:11" s="1" customFormat="1" ht="32" customHeight="1" x14ac:dyDescent="0.2">
      <c r="A5" s="16" t="s">
        <v>0</v>
      </c>
      <c r="B5" s="17" t="s">
        <v>1</v>
      </c>
      <c r="C5" s="17" t="s">
        <v>2</v>
      </c>
      <c r="D5" s="18" t="s">
        <v>30</v>
      </c>
      <c r="E5" s="19" t="s">
        <v>31</v>
      </c>
      <c r="G5" s="20" t="s">
        <v>0</v>
      </c>
      <c r="H5" s="17" t="s">
        <v>1</v>
      </c>
      <c r="I5" s="17" t="s">
        <v>2</v>
      </c>
      <c r="J5" s="18" t="s">
        <v>30</v>
      </c>
      <c r="K5" s="19" t="s">
        <v>31</v>
      </c>
    </row>
    <row r="6" spans="1:11" ht="18" x14ac:dyDescent="0.25">
      <c r="A6" s="6" t="s">
        <v>9</v>
      </c>
      <c r="B6" s="2" t="s">
        <v>10</v>
      </c>
      <c r="C6" s="2" t="s">
        <v>10</v>
      </c>
      <c r="D6" s="2">
        <f>D13-SUM(D7:D12)</f>
        <v>14.245000000000001</v>
      </c>
      <c r="E6" s="7">
        <f>D6*E$3</f>
        <v>75.498500000000007</v>
      </c>
      <c r="G6" s="9" t="s">
        <v>24</v>
      </c>
      <c r="H6" s="2" t="s">
        <v>12</v>
      </c>
      <c r="I6" s="2" t="s">
        <v>12</v>
      </c>
      <c r="J6" s="2">
        <v>33.25</v>
      </c>
      <c r="K6" s="7">
        <f>J6*K$3</f>
        <v>209.47499999999999</v>
      </c>
    </row>
    <row r="7" spans="1:11" ht="17" x14ac:dyDescent="0.2">
      <c r="A7" s="8" t="s">
        <v>3</v>
      </c>
      <c r="B7" s="2" t="s">
        <v>4</v>
      </c>
      <c r="C7" s="2" t="s">
        <v>5</v>
      </c>
      <c r="D7" s="2">
        <v>5</v>
      </c>
      <c r="E7" s="7">
        <f>D7*E$3</f>
        <v>26.5</v>
      </c>
      <c r="G7" s="10" t="s">
        <v>3</v>
      </c>
      <c r="H7" s="2" t="s">
        <v>4</v>
      </c>
      <c r="I7" s="2" t="s">
        <v>5</v>
      </c>
      <c r="J7" s="2">
        <v>10</v>
      </c>
      <c r="K7" s="7">
        <f>J7*K$3</f>
        <v>63</v>
      </c>
    </row>
    <row r="8" spans="1:11" x14ac:dyDescent="0.2">
      <c r="A8" s="6" t="s">
        <v>7</v>
      </c>
      <c r="B8" s="2" t="s">
        <v>8</v>
      </c>
      <c r="C8" s="2" t="s">
        <v>17</v>
      </c>
      <c r="D8" s="2">
        <v>0.5</v>
      </c>
      <c r="E8" s="7">
        <f>D8*E$3</f>
        <v>2.65</v>
      </c>
      <c r="G8" s="9" t="s">
        <v>7</v>
      </c>
      <c r="H8" s="2" t="s">
        <v>8</v>
      </c>
      <c r="I8" s="2" t="s">
        <v>17</v>
      </c>
      <c r="J8" s="2">
        <v>1</v>
      </c>
      <c r="K8" s="7">
        <f>J8*K$3</f>
        <v>6.3</v>
      </c>
    </row>
    <row r="9" spans="1:11" x14ac:dyDescent="0.2">
      <c r="A9" s="6" t="s">
        <v>25</v>
      </c>
      <c r="B9" s="2" t="s">
        <v>21</v>
      </c>
      <c r="C9" s="2" t="s">
        <v>18</v>
      </c>
      <c r="D9" s="2">
        <v>1</v>
      </c>
      <c r="E9" s="7">
        <f>D9*E$3</f>
        <v>5.3</v>
      </c>
      <c r="G9" s="9" t="s">
        <v>15</v>
      </c>
      <c r="H9" s="2" t="s">
        <v>21</v>
      </c>
      <c r="I9" s="2" t="s">
        <v>18</v>
      </c>
      <c r="J9" s="2">
        <v>2</v>
      </c>
      <c r="K9" s="7">
        <f>J9*K$3</f>
        <v>12.6</v>
      </c>
    </row>
    <row r="10" spans="1:11" ht="17" x14ac:dyDescent="0.2">
      <c r="A10" s="8" t="s">
        <v>14</v>
      </c>
      <c r="B10" s="2" t="s">
        <v>22</v>
      </c>
      <c r="C10" s="2" t="s">
        <v>19</v>
      </c>
      <c r="D10" s="2">
        <v>1</v>
      </c>
      <c r="E10" s="7">
        <f>D10*E$3</f>
        <v>5.3</v>
      </c>
      <c r="G10" s="10" t="s">
        <v>26</v>
      </c>
      <c r="H10" s="2" t="s">
        <v>22</v>
      </c>
      <c r="I10" s="2" t="s">
        <v>19</v>
      </c>
      <c r="J10" s="2">
        <v>2</v>
      </c>
      <c r="K10" s="7">
        <f>J10*K$3</f>
        <v>12.6</v>
      </c>
    </row>
    <row r="11" spans="1:11" ht="17" x14ac:dyDescent="0.2">
      <c r="A11" s="6" t="s">
        <v>6</v>
      </c>
      <c r="B11" s="2" t="s">
        <v>20</v>
      </c>
      <c r="C11" s="2" t="s">
        <v>23</v>
      </c>
      <c r="D11" s="2">
        <v>3.13</v>
      </c>
      <c r="E11" s="7" t="s">
        <v>10</v>
      </c>
      <c r="G11" s="10" t="s">
        <v>29</v>
      </c>
      <c r="H11" s="2" t="s">
        <v>10</v>
      </c>
      <c r="I11" s="2" t="s">
        <v>10</v>
      </c>
      <c r="J11" s="2">
        <v>1.5</v>
      </c>
      <c r="K11" s="7" t="s">
        <v>10</v>
      </c>
    </row>
    <row r="12" spans="1:11" ht="17" x14ac:dyDescent="0.2">
      <c r="A12" s="8" t="s">
        <v>11</v>
      </c>
      <c r="B12" s="2" t="s">
        <v>28</v>
      </c>
      <c r="C12" s="2" t="s">
        <v>27</v>
      </c>
      <c r="D12" s="2">
        <v>0.125</v>
      </c>
      <c r="E12" s="7">
        <f>D12*E$3</f>
        <v>0.66249999999999998</v>
      </c>
      <c r="G12" s="10" t="s">
        <v>11</v>
      </c>
      <c r="H12" s="2" t="s">
        <v>28</v>
      </c>
      <c r="I12" s="2" t="s">
        <v>27</v>
      </c>
      <c r="J12" s="2">
        <v>0.25</v>
      </c>
      <c r="K12" s="7">
        <f>J12*K$3</f>
        <v>1.575</v>
      </c>
    </row>
    <row r="13" spans="1:11" ht="17" x14ac:dyDescent="0.2">
      <c r="A13" s="6" t="s">
        <v>13</v>
      </c>
      <c r="B13" s="2"/>
      <c r="C13" s="2"/>
      <c r="D13" s="2">
        <v>25</v>
      </c>
      <c r="E13" s="7">
        <f>D13*E$3</f>
        <v>132.5</v>
      </c>
      <c r="G13" s="10" t="s">
        <v>13</v>
      </c>
      <c r="H13" s="2"/>
      <c r="I13" s="2"/>
      <c r="J13" s="33">
        <v>50</v>
      </c>
      <c r="K13" s="7">
        <f>J13*K$3</f>
        <v>315</v>
      </c>
    </row>
    <row r="14" spans="1:11" x14ac:dyDescent="0.2">
      <c r="A14" s="5"/>
      <c r="B14" s="2"/>
      <c r="C14" s="2"/>
      <c r="D14" s="2"/>
      <c r="E14" s="4"/>
      <c r="G14" s="5"/>
      <c r="H14" s="2"/>
      <c r="I14" s="2"/>
      <c r="J14" s="2"/>
      <c r="K14" s="4"/>
    </row>
    <row r="15" spans="1:11" x14ac:dyDescent="0.2">
      <c r="A15" s="5" t="s">
        <v>36</v>
      </c>
      <c r="B15" s="11" t="s">
        <v>37</v>
      </c>
      <c r="C15" s="11" t="s">
        <v>38</v>
      </c>
      <c r="D15" s="11" t="s">
        <v>39</v>
      </c>
      <c r="E15" s="4"/>
      <c r="G15" s="5" t="s">
        <v>36</v>
      </c>
      <c r="H15" s="11" t="s">
        <v>37</v>
      </c>
      <c r="I15" s="11" t="s">
        <v>38</v>
      </c>
      <c r="J15" s="11" t="s">
        <v>39</v>
      </c>
      <c r="K15" s="4"/>
    </row>
    <row r="16" spans="1:11" x14ac:dyDescent="0.2">
      <c r="A16" s="5"/>
      <c r="B16" s="12">
        <v>1</v>
      </c>
      <c r="C16" s="12" t="s">
        <v>42</v>
      </c>
      <c r="D16" s="12" t="s">
        <v>40</v>
      </c>
      <c r="E16" s="4"/>
      <c r="G16" s="5"/>
      <c r="H16" s="12">
        <v>1</v>
      </c>
      <c r="I16" s="12" t="s">
        <v>43</v>
      </c>
      <c r="J16" s="12" t="s">
        <v>41</v>
      </c>
      <c r="K16" s="4"/>
    </row>
    <row r="17" spans="1:11" x14ac:dyDescent="0.2">
      <c r="A17" s="5"/>
      <c r="B17" s="12">
        <v>2</v>
      </c>
      <c r="C17" s="12" t="s">
        <v>43</v>
      </c>
      <c r="D17" s="12" t="s">
        <v>41</v>
      </c>
      <c r="E17" s="4"/>
      <c r="G17" s="5"/>
      <c r="H17" s="12">
        <v>2</v>
      </c>
      <c r="I17" s="12" t="s">
        <v>48</v>
      </c>
      <c r="J17" s="12" t="s">
        <v>41</v>
      </c>
      <c r="K17" s="4"/>
    </row>
    <row r="18" spans="1:11" x14ac:dyDescent="0.2">
      <c r="A18" s="5"/>
      <c r="B18" s="12">
        <v>3</v>
      </c>
      <c r="C18" s="12" t="s">
        <v>44</v>
      </c>
      <c r="D18" s="12" t="s">
        <v>41</v>
      </c>
      <c r="E18" s="4"/>
      <c r="G18" s="5"/>
      <c r="H18" s="12">
        <v>3</v>
      </c>
      <c r="I18" s="12" t="s">
        <v>45</v>
      </c>
      <c r="J18" s="12" t="s">
        <v>41</v>
      </c>
      <c r="K18" s="4"/>
    </row>
    <row r="19" spans="1:11" x14ac:dyDescent="0.2">
      <c r="A19" s="5"/>
      <c r="B19" s="12">
        <v>4</v>
      </c>
      <c r="C19" s="12" t="s">
        <v>45</v>
      </c>
      <c r="D19" s="12" t="s">
        <v>46</v>
      </c>
      <c r="E19" s="4"/>
      <c r="G19" s="5"/>
      <c r="H19" s="12">
        <v>4</v>
      </c>
      <c r="I19" s="26" t="s">
        <v>53</v>
      </c>
      <c r="J19" s="26"/>
      <c r="K19" s="4"/>
    </row>
    <row r="20" spans="1:11" x14ac:dyDescent="0.2">
      <c r="A20" s="5"/>
      <c r="B20" s="12">
        <v>5</v>
      </c>
      <c r="C20" s="26" t="s">
        <v>47</v>
      </c>
      <c r="D20" s="26"/>
      <c r="E20" s="4"/>
      <c r="G20" s="5"/>
      <c r="H20" s="12">
        <v>5</v>
      </c>
      <c r="I20" s="12" t="s">
        <v>45</v>
      </c>
      <c r="J20" s="12" t="s">
        <v>40</v>
      </c>
      <c r="K20" s="4"/>
    </row>
    <row r="21" spans="1:11" ht="17" thickBot="1" x14ac:dyDescent="0.25">
      <c r="A21" s="5"/>
      <c r="B21" s="12">
        <v>6</v>
      </c>
      <c r="C21" s="12" t="s">
        <v>43</v>
      </c>
      <c r="D21" s="12" t="s">
        <v>41</v>
      </c>
      <c r="E21" s="4"/>
      <c r="G21" s="13"/>
      <c r="H21" s="14">
        <v>6</v>
      </c>
      <c r="I21" s="14" t="s">
        <v>51</v>
      </c>
      <c r="J21" s="14" t="s">
        <v>52</v>
      </c>
      <c r="K21" s="15"/>
    </row>
    <row r="22" spans="1:11" x14ac:dyDescent="0.2">
      <c r="A22" s="5"/>
      <c r="B22" s="12">
        <v>7</v>
      </c>
      <c r="C22" s="12" t="s">
        <v>48</v>
      </c>
      <c r="D22" s="12" t="s">
        <v>41</v>
      </c>
      <c r="E22" s="4"/>
      <c r="G22" s="2"/>
      <c r="H22" s="12"/>
      <c r="I22" s="12"/>
      <c r="J22" s="12"/>
    </row>
    <row r="23" spans="1:11" x14ac:dyDescent="0.2">
      <c r="A23" s="5"/>
      <c r="B23" s="12">
        <v>8</v>
      </c>
      <c r="C23" s="12" t="s">
        <v>45</v>
      </c>
      <c r="D23" s="12" t="s">
        <v>49</v>
      </c>
      <c r="E23" s="4"/>
      <c r="G23" s="2"/>
      <c r="H23" s="12"/>
      <c r="I23" s="12"/>
      <c r="J23" s="12"/>
    </row>
    <row r="24" spans="1:11" x14ac:dyDescent="0.2">
      <c r="A24" s="5"/>
      <c r="B24" s="12">
        <v>9</v>
      </c>
      <c r="C24" s="26" t="s">
        <v>50</v>
      </c>
      <c r="D24" s="26"/>
      <c r="E24" s="4"/>
      <c r="G24" s="2"/>
      <c r="H24" s="12"/>
      <c r="I24" s="26"/>
      <c r="J24" s="26"/>
    </row>
    <row r="25" spans="1:11" x14ac:dyDescent="0.2">
      <c r="A25" s="5"/>
      <c r="B25" s="12">
        <v>10</v>
      </c>
      <c r="C25" s="12" t="s">
        <v>45</v>
      </c>
      <c r="D25" s="12" t="s">
        <v>40</v>
      </c>
      <c r="E25" s="4"/>
      <c r="G25" s="2"/>
      <c r="H25" s="12"/>
      <c r="I25" s="12"/>
      <c r="J25" s="12"/>
    </row>
    <row r="26" spans="1:11" ht="17" thickBot="1" x14ac:dyDescent="0.25">
      <c r="A26" s="13"/>
      <c r="B26" s="14">
        <v>11</v>
      </c>
      <c r="C26" s="14" t="s">
        <v>51</v>
      </c>
      <c r="D26" s="14" t="s">
        <v>52</v>
      </c>
      <c r="E26" s="15"/>
      <c r="G26" s="2"/>
      <c r="H26" s="12"/>
      <c r="I26" s="12"/>
      <c r="J26" s="12"/>
    </row>
    <row r="32" spans="1:11" x14ac:dyDescent="0.2">
      <c r="C32" s="2"/>
    </row>
  </sheetData>
  <mergeCells count="11">
    <mergeCell ref="A1:K1"/>
    <mergeCell ref="I24:J24"/>
    <mergeCell ref="I19:J19"/>
    <mergeCell ref="B2:D2"/>
    <mergeCell ref="C20:D20"/>
    <mergeCell ref="C24:D24"/>
    <mergeCell ref="B3:D3"/>
    <mergeCell ref="H2:J2"/>
    <mergeCell ref="H3:J3"/>
    <mergeCell ref="D4:E4"/>
    <mergeCell ref="J4:K4"/>
  </mergeCells>
  <pageMargins left="0" right="0" top="0.39410000000000006" bottom="0.39410000000000006" header="0" footer="0"/>
  <pageSetup orientation="landscape" horizontalDpi="0" verticalDpi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500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PCR1</vt:lpstr>
      <vt:lpstr>PCR2</vt:lpstr>
      <vt:lpstr>Arb PCR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Rosario</dc:creator>
  <cp:lastModifiedBy>Microsoft Office User</cp:lastModifiedBy>
  <cp:revision>4</cp:revision>
  <cp:lastPrinted>2019-07-23T19:43:22Z</cp:lastPrinted>
  <dcterms:created xsi:type="dcterms:W3CDTF">2019-01-28T11:29:36Z</dcterms:created>
  <dcterms:modified xsi:type="dcterms:W3CDTF">2019-07-23T21:27:47Z</dcterms:modified>
</cp:coreProperties>
</file>