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a/"/>
    </mc:Choice>
  </mc:AlternateContent>
  <xr:revisionPtr revIDLastSave="0" documentId="13_ncr:1_{4FA242DB-A176-4A48-986C-EEAA49E65A51}" xr6:coauthVersionLast="43" xr6:coauthVersionMax="43" xr10:uidLastSave="{00000000-0000-0000-0000-000000000000}"/>
  <bookViews>
    <workbookView xWindow="5740" yWindow="460" windowWidth="28800" windowHeight="16140" activeTab="2" xr2:uid="{00000000-000D-0000-FFFF-FFFF00000000}"/>
  </bookViews>
  <sheets>
    <sheet name="Arb PCR" sheetId="2" r:id="rId1"/>
    <sheet name="Sheet1 (2)" sheetId="4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I13" i="4"/>
  <c r="J13" i="4" s="1"/>
  <c r="I12" i="4"/>
  <c r="J12" i="4" s="1"/>
  <c r="J11" i="4"/>
  <c r="I11" i="4"/>
  <c r="E9" i="4"/>
  <c r="E8" i="4"/>
  <c r="E7" i="4"/>
  <c r="E2" i="4"/>
  <c r="E6" i="4" s="1"/>
  <c r="J11" i="3"/>
  <c r="J12" i="3"/>
  <c r="J13" i="3"/>
  <c r="I12" i="3"/>
  <c r="I13" i="3"/>
  <c r="I14" i="3"/>
  <c r="I11" i="3"/>
  <c r="E2" i="3"/>
  <c r="E11" i="4" l="1"/>
  <c r="E5" i="4"/>
  <c r="E12" i="4" s="1"/>
  <c r="E6" i="3"/>
  <c r="E7" i="3"/>
  <c r="E8" i="3"/>
  <c r="E9" i="3"/>
  <c r="E11" i="3"/>
  <c r="E5" i="3"/>
  <c r="E12" i="3" s="1"/>
  <c r="J5" i="2"/>
  <c r="K2" i="2"/>
  <c r="K6" i="2" s="1"/>
  <c r="E2" i="2"/>
  <c r="E11" i="2" s="1"/>
  <c r="K5" i="2" l="1"/>
  <c r="K11" i="2"/>
  <c r="K8" i="2"/>
  <c r="K9" i="2"/>
  <c r="K12" i="2"/>
  <c r="K7" i="2"/>
  <c r="E12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<sst xmlns="http://schemas.openxmlformats.org/spreadsheetml/2006/main" count="233" uniqueCount="63">
  <si>
    <t>Component</t>
  </si>
  <si>
    <t>Stock Concentration</t>
  </si>
  <si>
    <t>Final Concentration</t>
  </si>
  <si>
    <t>OneTaq Rxn Buffer</t>
  </si>
  <si>
    <t>5X</t>
  </si>
  <si>
    <t>1X</t>
  </si>
  <si>
    <t>Template</t>
  </si>
  <si>
    <t>dNTPs</t>
  </si>
  <si>
    <t>10 mM</t>
  </si>
  <si>
    <r>
      <t>ddiH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</si>
  <si>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-</t>
  </si>
  <si>
    <t>OneTaq Polymerase</t>
  </si>
  <si>
    <t>_</t>
  </si>
  <si>
    <t>Total volume</t>
  </si>
  <si>
    <t>Internal Specific Primer: KROL90 Tn_Mar1</t>
  </si>
  <si>
    <t>KROL88 Arb2</t>
  </si>
  <si>
    <t>Reaction 1</t>
  </si>
  <si>
    <t>0.2 mM</t>
  </si>
  <si>
    <t>4.0 µM</t>
  </si>
  <si>
    <t>0.4 µM</t>
  </si>
  <si>
    <t>160 ng/µL</t>
  </si>
  <si>
    <t>100 µM</t>
  </si>
  <si>
    <t>10 µM</t>
  </si>
  <si>
    <t>500 ng</t>
  </si>
  <si>
    <r>
      <t>ddiH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O</t>
    </r>
  </si>
  <si>
    <t>KROL87 Arb1 (or KROL89 Arb6?)</t>
  </si>
  <si>
    <t>External Specific Primer: KROL92 Tn_Mar3</t>
  </si>
  <si>
    <t>6.25 units</t>
  </si>
  <si>
    <t>5 units/uL</t>
  </si>
  <si>
    <t>PCR 1 Amplicon, diluted 1:10</t>
  </si>
  <si>
    <t>Per reaction</t>
  </si>
  <si>
    <t>Master Mix</t>
  </si>
  <si>
    <t>Volume of each component (uL)</t>
  </si>
  <si>
    <t># of reactions here:</t>
  </si>
  <si>
    <t># of reactions allowing for error:</t>
  </si>
  <si>
    <t>Reaction 2</t>
  </si>
  <si>
    <t>Thermocycler program:</t>
  </si>
  <si>
    <t>Step</t>
  </si>
  <si>
    <t>Temp</t>
  </si>
  <si>
    <t>Time</t>
  </si>
  <si>
    <t>5'</t>
  </si>
  <si>
    <t>30"</t>
  </si>
  <si>
    <t>95°C</t>
  </si>
  <si>
    <t>94°C</t>
  </si>
  <si>
    <t>30°C</t>
  </si>
  <si>
    <t>72°C</t>
  </si>
  <si>
    <t>60"</t>
  </si>
  <si>
    <t>Go to step 2, repeat 5x</t>
  </si>
  <si>
    <t>65°C</t>
  </si>
  <si>
    <t>2'</t>
  </si>
  <si>
    <t>Go to step 6, repeat 29x</t>
  </si>
  <si>
    <t>12°C</t>
  </si>
  <si>
    <t>hold</t>
  </si>
  <si>
    <t>Go to step 1, repeat 29x</t>
  </si>
  <si>
    <t xml:space="preserve">Sample </t>
  </si>
  <si>
    <t xml:space="preserve">amount to be added </t>
  </si>
  <si>
    <t>Strain 33.1</t>
  </si>
  <si>
    <t>Strain 33.2</t>
  </si>
  <si>
    <t>Strain 33.3</t>
  </si>
  <si>
    <t xml:space="preserve">G-DNA </t>
  </si>
  <si>
    <t xml:space="preserve">MG water </t>
  </si>
  <si>
    <t>conc (ng/ul)</t>
  </si>
  <si>
    <t xml:space="preserve">Amount of water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</si>
</sst>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0.0"/>
  </numFmts>
  <fonts count="9" x14ac:knownFonts="1"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left"/>
    </xf>
    <xf numFmtId="165" fontId="0" fillId="0" borderId="6" xfId="0" applyNumberFormat="1" applyBorder="1"/>
    <xf numFmtId="0" fontId="0" fillId="0" borderId="5" xfId="0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2" xfId="0" applyBorder="1"/>
    <xf numFmtId="0" fontId="3" fillId="0" borderId="12" xfId="0" applyFont="1" applyFill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="90" zoomScaleNormal="90" workbookViewId="0">
      <selection sqref="A1:E25"/>
    </sheetView>
  </sheetViews>
  <sheetFormatPr baseColWidth="10" defaultRowHeight="16" x14ac:dyDescent="0.2"/>
  <cols>
    <col min="1" max="1" width="35.140625" bestFit="1" customWidth="1"/>
    <col min="2" max="2" width="13.42578125" customWidth="1"/>
    <col min="3" max="3" width="13" customWidth="1"/>
    <col min="4" max="4" width="12.85546875" customWidth="1"/>
    <col min="5" max="5" width="11.5703125" customWidth="1"/>
    <col min="7" max="7" width="40" customWidth="1"/>
    <col min="8" max="8" width="12.85546875" customWidth="1"/>
    <col min="9" max="9" width="13.42578125" customWidth="1"/>
    <col min="10" max="10" width="11.140625" bestFit="1" customWidth="1"/>
  </cols>
  <sheetData>
    <row r="1" spans="1:11" s="1" customFormat="1" x14ac:dyDescent="0.2">
      <c r="A1" s="3" t="s">
        <v>16</v>
      </c>
      <c r="B1" s="26" t="s">
        <v>33</v>
      </c>
      <c r="C1" s="26"/>
      <c r="D1" s="26"/>
      <c r="E1" s="4">
        <v>3</v>
      </c>
      <c r="G1" s="3" t="s">
        <v>35</v>
      </c>
      <c r="H1" s="27" t="s">
        <v>33</v>
      </c>
      <c r="I1" s="27"/>
      <c r="J1" s="27"/>
      <c r="K1" s="4">
        <v>3</v>
      </c>
    </row>
    <row r="2" spans="1:11" s="1" customFormat="1" x14ac:dyDescent="0.2">
      <c r="A2" s="5"/>
      <c r="B2" s="27" t="s">
        <v>34</v>
      </c>
      <c r="C2" s="27"/>
      <c r="D2" s="27"/>
      <c r="E2" s="6">
        <f>E1+1.3</f>
        <v>4.3</v>
      </c>
      <c r="G2" s="5"/>
      <c r="H2" s="27" t="s">
        <v>34</v>
      </c>
      <c r="I2" s="27"/>
      <c r="J2" s="27"/>
      <c r="K2" s="6">
        <f>K1+1.3</f>
        <v>4.3</v>
      </c>
    </row>
    <row r="3" spans="1:11" ht="32" customHeight="1" x14ac:dyDescent="0.2">
      <c r="A3" s="7"/>
      <c r="B3" s="2"/>
      <c r="C3" s="2"/>
      <c r="D3" s="28" t="s">
        <v>32</v>
      </c>
      <c r="E3" s="29"/>
      <c r="G3" s="7"/>
      <c r="H3" s="2"/>
      <c r="I3" s="2"/>
      <c r="J3" s="28" t="s">
        <v>32</v>
      </c>
      <c r="K3" s="29"/>
    </row>
    <row r="4" spans="1:11" s="1" customFormat="1" ht="32" customHeight="1" x14ac:dyDescent="0.2">
      <c r="A4" s="18" t="s">
        <v>0</v>
      </c>
      <c r="B4" s="19" t="s">
        <v>1</v>
      </c>
      <c r="C4" s="19" t="s">
        <v>2</v>
      </c>
      <c r="D4" s="20" t="s">
        <v>30</v>
      </c>
      <c r="E4" s="21" t="s">
        <v>31</v>
      </c>
      <c r="G4" s="22" t="s">
        <v>0</v>
      </c>
      <c r="H4" s="19" t="s">
        <v>1</v>
      </c>
      <c r="I4" s="19" t="s">
        <v>2</v>
      </c>
      <c r="J4" s="20" t="s">
        <v>30</v>
      </c>
      <c r="K4" s="21" t="s">
        <v>31</v>
      </c>
    </row>
    <row r="5" spans="1:11" ht="18" x14ac:dyDescent="0.25">
      <c r="A5" s="8" t="s">
        <v>9</v>
      </c>
      <c r="B5" s="2" t="s">
        <v>10</v>
      </c>
      <c r="C5" s="2" t="s">
        <v>10</v>
      </c>
      <c r="D5" s="2">
        <v>14.115</v>
      </c>
      <c r="E5" s="9">
        <f>D5*E$2</f>
        <v>60.694499999999998</v>
      </c>
      <c r="G5" s="11" t="s">
        <v>24</v>
      </c>
      <c r="H5" s="2" t="s">
        <v>12</v>
      </c>
      <c r="I5" s="2" t="s">
        <v>12</v>
      </c>
      <c r="J5" s="2">
        <f>J12-SUM(J6:J11)</f>
        <v>16.625</v>
      </c>
      <c r="K5" s="9">
        <f>J5*K$2</f>
        <v>71.487499999999997</v>
      </c>
    </row>
    <row r="6" spans="1:11" ht="17" x14ac:dyDescent="0.2">
      <c r="A6" s="10" t="s">
        <v>3</v>
      </c>
      <c r="B6" s="2" t="s">
        <v>4</v>
      </c>
      <c r="C6" s="2" t="s">
        <v>5</v>
      </c>
      <c r="D6" s="2">
        <v>5</v>
      </c>
      <c r="E6" s="9">
        <f>D6*E$2</f>
        <v>21.5</v>
      </c>
      <c r="G6" s="12" t="s">
        <v>3</v>
      </c>
      <c r="H6" s="2" t="s">
        <v>4</v>
      </c>
      <c r="I6" s="2" t="s">
        <v>5</v>
      </c>
      <c r="J6" s="2">
        <v>5</v>
      </c>
      <c r="K6" s="9">
        <f>J6*K$2</f>
        <v>21.5</v>
      </c>
    </row>
    <row r="7" spans="1:11" x14ac:dyDescent="0.2">
      <c r="A7" s="8" t="s">
        <v>7</v>
      </c>
      <c r="B7" s="2" t="s">
        <v>8</v>
      </c>
      <c r="C7" s="2" t="s">
        <v>17</v>
      </c>
      <c r="D7" s="2">
        <v>0.5</v>
      </c>
      <c r="E7" s="9">
        <f>D7*E$2</f>
        <v>2.15</v>
      </c>
      <c r="G7" s="11" t="s">
        <v>7</v>
      </c>
      <c r="H7" s="2" t="s">
        <v>8</v>
      </c>
      <c r="I7" s="2" t="s">
        <v>17</v>
      </c>
      <c r="J7" s="2">
        <v>0.5</v>
      </c>
      <c r="K7" s="9">
        <f>J7*K$2</f>
        <v>2.15</v>
      </c>
    </row>
    <row r="8" spans="1:11" x14ac:dyDescent="0.2">
      <c r="A8" s="8" t="s">
        <v>25</v>
      </c>
      <c r="B8" s="2" t="s">
        <v>21</v>
      </c>
      <c r="C8" s="2" t="s">
        <v>18</v>
      </c>
      <c r="D8" s="2">
        <v>1</v>
      </c>
      <c r="E8" s="9">
        <f>D8*E$2</f>
        <v>4.3</v>
      </c>
      <c r="G8" s="11" t="s">
        <v>15</v>
      </c>
      <c r="H8" s="2" t="s">
        <v>21</v>
      </c>
      <c r="I8" s="2" t="s">
        <v>18</v>
      </c>
      <c r="J8" s="2">
        <v>1</v>
      </c>
      <c r="K8" s="9">
        <f>J8*K$2</f>
        <v>4.3</v>
      </c>
    </row>
    <row r="9" spans="1:11" ht="17" x14ac:dyDescent="0.2">
      <c r="A9" s="10" t="s">
        <v>14</v>
      </c>
      <c r="B9" s="2" t="s">
        <v>22</v>
      </c>
      <c r="C9" s="2" t="s">
        <v>19</v>
      </c>
      <c r="D9" s="2">
        <v>1</v>
      </c>
      <c r="E9" s="9">
        <f>D9*E$2</f>
        <v>4.3</v>
      </c>
      <c r="G9" s="12" t="s">
        <v>26</v>
      </c>
      <c r="H9" s="2" t="s">
        <v>22</v>
      </c>
      <c r="I9" s="2" t="s">
        <v>19</v>
      </c>
      <c r="J9" s="2">
        <v>1</v>
      </c>
      <c r="K9" s="9">
        <f>J9*K$2</f>
        <v>4.3</v>
      </c>
    </row>
    <row r="10" spans="1:11" ht="17" x14ac:dyDescent="0.2">
      <c r="A10" s="8" t="s">
        <v>6</v>
      </c>
      <c r="B10" s="2" t="s">
        <v>23</v>
      </c>
      <c r="C10" s="2" t="s">
        <v>20</v>
      </c>
      <c r="D10" s="2"/>
      <c r="E10" s="9" t="s">
        <v>10</v>
      </c>
      <c r="G10" s="12" t="s">
        <v>29</v>
      </c>
      <c r="H10" s="2" t="s">
        <v>10</v>
      </c>
      <c r="I10" s="2" t="s">
        <v>10</v>
      </c>
      <c r="J10" s="2">
        <v>0.75</v>
      </c>
      <c r="K10" s="9" t="s">
        <v>10</v>
      </c>
    </row>
    <row r="11" spans="1:11" ht="17" x14ac:dyDescent="0.2">
      <c r="A11" s="10" t="s">
        <v>11</v>
      </c>
      <c r="B11" s="2" t="s">
        <v>28</v>
      </c>
      <c r="C11" s="2" t="s">
        <v>27</v>
      </c>
      <c r="D11" s="2">
        <v>0.125</v>
      </c>
      <c r="E11" s="9">
        <f>D11*E$2</f>
        <v>0.53749999999999998</v>
      </c>
      <c r="G11" s="12" t="s">
        <v>11</v>
      </c>
      <c r="H11" s="2" t="s">
        <v>28</v>
      </c>
      <c r="I11" s="2" t="s">
        <v>27</v>
      </c>
      <c r="J11" s="2">
        <v>0.125</v>
      </c>
      <c r="K11" s="9">
        <f>J11*K$2</f>
        <v>0.53749999999999998</v>
      </c>
    </row>
    <row r="12" spans="1:11" ht="17" x14ac:dyDescent="0.2">
      <c r="A12" s="8" t="s">
        <v>13</v>
      </c>
      <c r="B12" s="2"/>
      <c r="C12" s="2"/>
      <c r="D12" s="2">
        <v>25</v>
      </c>
      <c r="E12" s="9">
        <f>D12*E$2</f>
        <v>107.5</v>
      </c>
      <c r="G12" s="12" t="s">
        <v>13</v>
      </c>
      <c r="H12" s="2"/>
      <c r="I12" s="2"/>
      <c r="J12" s="2">
        <v>25</v>
      </c>
      <c r="K12" s="9">
        <f>J12*K$2</f>
        <v>107.5</v>
      </c>
    </row>
    <row r="13" spans="1:11" x14ac:dyDescent="0.2">
      <c r="A13" s="7"/>
      <c r="B13" s="2"/>
      <c r="C13" s="2"/>
      <c r="D13" s="2"/>
      <c r="E13" s="6"/>
      <c r="G13" s="7"/>
      <c r="H13" s="2"/>
      <c r="I13" s="2"/>
      <c r="J13" s="2"/>
      <c r="K13" s="6"/>
    </row>
    <row r="14" spans="1:11" x14ac:dyDescent="0.2">
      <c r="A14" s="7" t="s">
        <v>36</v>
      </c>
      <c r="B14" s="13" t="s">
        <v>37</v>
      </c>
      <c r="C14" s="13" t="s">
        <v>38</v>
      </c>
      <c r="D14" s="13" t="s">
        <v>39</v>
      </c>
      <c r="E14" s="6"/>
      <c r="G14" s="7" t="s">
        <v>36</v>
      </c>
      <c r="H14" s="13" t="s">
        <v>37</v>
      </c>
      <c r="I14" s="13" t="s">
        <v>38</v>
      </c>
      <c r="J14" s="13" t="s">
        <v>39</v>
      </c>
      <c r="K14" s="6"/>
    </row>
    <row r="15" spans="1:11" x14ac:dyDescent="0.2">
      <c r="A15" s="7"/>
      <c r="B15" s="14">
        <v>1</v>
      </c>
      <c r="C15" s="14" t="s">
        <v>42</v>
      </c>
      <c r="D15" s="14" t="s">
        <v>40</v>
      </c>
      <c r="E15" s="6"/>
      <c r="G15" s="7"/>
      <c r="H15" s="14">
        <v>1</v>
      </c>
      <c r="I15" s="14" t="s">
        <v>43</v>
      </c>
      <c r="J15" s="14" t="s">
        <v>41</v>
      </c>
      <c r="K15" s="6"/>
    </row>
    <row r="16" spans="1:11" x14ac:dyDescent="0.2">
      <c r="A16" s="7"/>
      <c r="B16" s="14">
        <v>2</v>
      </c>
      <c r="C16" s="14" t="s">
        <v>43</v>
      </c>
      <c r="D16" s="14" t="s">
        <v>41</v>
      </c>
      <c r="E16" s="6"/>
      <c r="G16" s="7"/>
      <c r="H16" s="14">
        <v>2</v>
      </c>
      <c r="I16" s="14" t="s">
        <v>48</v>
      </c>
      <c r="J16" s="14" t="s">
        <v>41</v>
      </c>
      <c r="K16" s="6"/>
    </row>
    <row r="17" spans="1:11" x14ac:dyDescent="0.2">
      <c r="A17" s="7"/>
      <c r="B17" s="14">
        <v>3</v>
      </c>
      <c r="C17" s="14" t="s">
        <v>44</v>
      </c>
      <c r="D17" s="14" t="s">
        <v>41</v>
      </c>
      <c r="E17" s="6"/>
      <c r="G17" s="7"/>
      <c r="H17" s="14">
        <v>3</v>
      </c>
      <c r="I17" s="14" t="s">
        <v>45</v>
      </c>
      <c r="J17" s="14" t="s">
        <v>41</v>
      </c>
      <c r="K17" s="6"/>
    </row>
    <row r="18" spans="1:11" x14ac:dyDescent="0.2">
      <c r="A18" s="7"/>
      <c r="B18" s="14">
        <v>4</v>
      </c>
      <c r="C18" s="14" t="s">
        <v>45</v>
      </c>
      <c r="D18" s="14" t="s">
        <v>46</v>
      </c>
      <c r="E18" s="6"/>
      <c r="G18" s="7"/>
      <c r="H18" s="14">
        <v>4</v>
      </c>
      <c r="I18" s="25" t="s">
        <v>53</v>
      </c>
      <c r="J18" s="25"/>
      <c r="K18" s="6"/>
    </row>
    <row r="19" spans="1:11" x14ac:dyDescent="0.2">
      <c r="A19" s="7"/>
      <c r="B19" s="14">
        <v>5</v>
      </c>
      <c r="C19" s="25" t="s">
        <v>47</v>
      </c>
      <c r="D19" s="25"/>
      <c r="E19" s="6"/>
      <c r="G19" s="7"/>
      <c r="H19" s="14">
        <v>5</v>
      </c>
      <c r="I19" s="14" t="s">
        <v>45</v>
      </c>
      <c r="J19" s="14" t="s">
        <v>40</v>
      </c>
      <c r="K19" s="6"/>
    </row>
    <row r="20" spans="1:11" ht="17" thickBot="1" x14ac:dyDescent="0.25">
      <c r="A20" s="7"/>
      <c r="B20" s="14">
        <v>6</v>
      </c>
      <c r="C20" s="14" t="s">
        <v>43</v>
      </c>
      <c r="D20" s="14" t="s">
        <v>41</v>
      </c>
      <c r="E20" s="6"/>
      <c r="G20" s="15"/>
      <c r="H20" s="16">
        <v>6</v>
      </c>
      <c r="I20" s="16" t="s">
        <v>51</v>
      </c>
      <c r="J20" s="16" t="s">
        <v>52</v>
      </c>
      <c r="K20" s="17"/>
    </row>
    <row r="21" spans="1:11" x14ac:dyDescent="0.2">
      <c r="A21" s="7"/>
      <c r="B21" s="14">
        <v>7</v>
      </c>
      <c r="C21" s="14" t="s">
        <v>48</v>
      </c>
      <c r="D21" s="14" t="s">
        <v>41</v>
      </c>
      <c r="E21" s="6"/>
      <c r="G21" s="2"/>
      <c r="H21" s="14"/>
      <c r="I21" s="14"/>
      <c r="J21" s="14"/>
    </row>
    <row r="22" spans="1:11" x14ac:dyDescent="0.2">
      <c r="A22" s="7"/>
      <c r="B22" s="14">
        <v>8</v>
      </c>
      <c r="C22" s="14" t="s">
        <v>45</v>
      </c>
      <c r="D22" s="14" t="s">
        <v>49</v>
      </c>
      <c r="E22" s="6"/>
      <c r="G22" s="2"/>
      <c r="H22" s="14"/>
      <c r="I22" s="14"/>
      <c r="J22" s="14"/>
    </row>
    <row r="23" spans="1:11" x14ac:dyDescent="0.2">
      <c r="A23" s="7"/>
      <c r="B23" s="14">
        <v>9</v>
      </c>
      <c r="C23" s="25" t="s">
        <v>50</v>
      </c>
      <c r="D23" s="25"/>
      <c r="E23" s="6"/>
      <c r="G23" s="2"/>
      <c r="H23" s="14"/>
      <c r="I23" s="25"/>
      <c r="J23" s="25"/>
    </row>
    <row r="24" spans="1:11" x14ac:dyDescent="0.2">
      <c r="A24" s="7"/>
      <c r="B24" s="14">
        <v>10</v>
      </c>
      <c r="C24" s="14" t="s">
        <v>45</v>
      </c>
      <c r="D24" s="14" t="s">
        <v>40</v>
      </c>
      <c r="E24" s="6"/>
      <c r="G24" s="2"/>
      <c r="H24" s="14"/>
      <c r="I24" s="14"/>
      <c r="J24" s="14"/>
    </row>
    <row r="25" spans="1:11" ht="17" thickBot="1" x14ac:dyDescent="0.25">
      <c r="A25" s="15"/>
      <c r="B25" s="16">
        <v>11</v>
      </c>
      <c r="C25" s="16" t="s">
        <v>51</v>
      </c>
      <c r="D25" s="16" t="s">
        <v>52</v>
      </c>
      <c r="E25" s="17"/>
      <c r="G25" s="2"/>
      <c r="H25" s="14"/>
      <c r="I25" s="14"/>
      <c r="J25" s="14"/>
    </row>
  </sheetData>
  <mergeCells count="10">
    <mergeCell ref="I23:J23"/>
    <mergeCell ref="I18:J18"/>
    <mergeCell ref="B1:D1"/>
    <mergeCell ref="C19:D19"/>
    <mergeCell ref="C23:D23"/>
    <mergeCell ref="B2:D2"/>
    <mergeCell ref="H1:J1"/>
    <mergeCell ref="H2:J2"/>
    <mergeCell ref="D3:E3"/>
    <mergeCell ref="J3:K3"/>
  </mergeCells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D962-B296-3440-BECD-2EFE381C0A73}">
  <dimension ref="A1:J25"/>
  <sheetViews>
    <sheetView workbookViewId="0">
      <selection activeCell="J4" sqref="J4"/>
    </sheetView>
  </sheetViews>
  <sheetFormatPr baseColWidth="10" defaultRowHeight="16" x14ac:dyDescent="0.2"/>
  <cols>
    <col min="1" max="9" width="10.7109375" style="1"/>
    <col min="10" max="10" width="14" style="1" bestFit="1" customWidth="1"/>
    <col min="11" max="16384" width="10.7109375" style="1"/>
  </cols>
  <sheetData>
    <row r="1" spans="1:10" x14ac:dyDescent="0.2">
      <c r="A1" s="3" t="s">
        <v>16</v>
      </c>
      <c r="B1" s="26" t="s">
        <v>33</v>
      </c>
      <c r="C1" s="26"/>
      <c r="D1" s="26"/>
      <c r="E1" s="4">
        <v>5</v>
      </c>
    </row>
    <row r="2" spans="1:10" x14ac:dyDescent="0.2">
      <c r="A2" s="5"/>
      <c r="B2" s="27" t="s">
        <v>34</v>
      </c>
      <c r="C2" s="27"/>
      <c r="D2" s="27"/>
      <c r="E2" s="6">
        <f>E1+1.3</f>
        <v>6.3</v>
      </c>
    </row>
    <row r="3" spans="1:10" x14ac:dyDescent="0.2">
      <c r="A3" s="7"/>
      <c r="B3" s="2"/>
      <c r="C3" s="2"/>
      <c r="D3" s="28" t="s">
        <v>32</v>
      </c>
      <c r="E3" s="29"/>
    </row>
    <row r="4" spans="1:10" ht="51" x14ac:dyDescent="0.2">
      <c r="A4" s="18" t="s">
        <v>0</v>
      </c>
      <c r="B4" s="19" t="s">
        <v>1</v>
      </c>
      <c r="C4" s="19" t="s">
        <v>2</v>
      </c>
      <c r="D4" s="20" t="s">
        <v>30</v>
      </c>
      <c r="E4" s="21" t="s">
        <v>31</v>
      </c>
    </row>
    <row r="5" spans="1:10" ht="18" x14ac:dyDescent="0.25">
      <c r="A5" s="8" t="s">
        <v>9</v>
      </c>
      <c r="B5" s="2" t="s">
        <v>10</v>
      </c>
      <c r="C5" s="2" t="s">
        <v>10</v>
      </c>
      <c r="D5" s="2">
        <v>12.37</v>
      </c>
      <c r="E5" s="9">
        <f>D5*E$2</f>
        <v>77.930999999999997</v>
      </c>
    </row>
    <row r="6" spans="1:10" ht="34" x14ac:dyDescent="0.2">
      <c r="A6" s="10" t="s">
        <v>3</v>
      </c>
      <c r="B6" s="2" t="s">
        <v>4</v>
      </c>
      <c r="C6" s="2" t="s">
        <v>5</v>
      </c>
      <c r="D6" s="2">
        <v>5</v>
      </c>
      <c r="E6" s="9">
        <f>D6*E$2</f>
        <v>31.5</v>
      </c>
    </row>
    <row r="7" spans="1:10" x14ac:dyDescent="0.2">
      <c r="A7" s="8" t="s">
        <v>7</v>
      </c>
      <c r="B7" s="2" t="s">
        <v>8</v>
      </c>
      <c r="C7" s="2" t="s">
        <v>17</v>
      </c>
      <c r="D7" s="2">
        <v>0.5</v>
      </c>
      <c r="E7" s="9">
        <f>D7*E$2</f>
        <v>3.15</v>
      </c>
    </row>
    <row r="8" spans="1:10" x14ac:dyDescent="0.2">
      <c r="A8" s="8" t="s">
        <v>25</v>
      </c>
      <c r="B8" s="2" t="s">
        <v>21</v>
      </c>
      <c r="C8" s="2" t="s">
        <v>18</v>
      </c>
      <c r="D8" s="2">
        <v>1</v>
      </c>
      <c r="E8" s="9">
        <f>D8*E$2</f>
        <v>6.3</v>
      </c>
    </row>
    <row r="9" spans="1:10" ht="85" x14ac:dyDescent="0.2">
      <c r="A9" s="10" t="s">
        <v>14</v>
      </c>
      <c r="B9" s="2" t="s">
        <v>22</v>
      </c>
      <c r="C9" s="2" t="s">
        <v>19</v>
      </c>
      <c r="D9" s="2">
        <v>1</v>
      </c>
      <c r="E9" s="9">
        <f>D9*E$2</f>
        <v>6.3</v>
      </c>
    </row>
    <row r="10" spans="1:10" x14ac:dyDescent="0.2">
      <c r="A10" s="8" t="s">
        <v>6</v>
      </c>
      <c r="B10" s="2" t="s">
        <v>23</v>
      </c>
      <c r="C10" s="2" t="s">
        <v>20</v>
      </c>
      <c r="D10" s="2"/>
      <c r="E10" s="9" t="s">
        <v>10</v>
      </c>
      <c r="G10" s="30" t="s">
        <v>54</v>
      </c>
      <c r="H10" s="30" t="s">
        <v>61</v>
      </c>
      <c r="I10" s="30" t="s">
        <v>55</v>
      </c>
      <c r="J10" s="30" t="s">
        <v>62</v>
      </c>
    </row>
    <row r="11" spans="1:10" ht="34" x14ac:dyDescent="0.2">
      <c r="A11" s="10" t="s">
        <v>11</v>
      </c>
      <c r="B11" s="2" t="s">
        <v>28</v>
      </c>
      <c r="C11" s="2" t="s">
        <v>27</v>
      </c>
      <c r="D11" s="2"/>
      <c r="E11" s="9">
        <f>D11*E$2</f>
        <v>0</v>
      </c>
      <c r="G11" s="30" t="s">
        <v>56</v>
      </c>
      <c r="H11" s="30">
        <v>372.02</v>
      </c>
      <c r="I11" s="30">
        <f>500/H11</f>
        <v>1.3440137627009301</v>
      </c>
      <c r="J11" s="30">
        <f>25-D9-D8-D7-D6</f>
        <v>17.5</v>
      </c>
    </row>
    <row r="12" spans="1:10" x14ac:dyDescent="0.2">
      <c r="A12" s="8" t="s">
        <v>13</v>
      </c>
      <c r="B12" s="2"/>
      <c r="C12" s="2"/>
      <c r="D12" s="2">
        <v>25</v>
      </c>
      <c r="E12" s="9">
        <f>SUM(E5:E11)</f>
        <v>125.181</v>
      </c>
      <c r="G12" s="30" t="s">
        <v>57</v>
      </c>
      <c r="H12" s="30">
        <v>224.92</v>
      </c>
      <c r="I12" s="30">
        <f t="shared" ref="I12:I14" si="0">500/H12</f>
        <v>2.2230126267117201</v>
      </c>
      <c r="J12" s="30">
        <f>25-D11-I12-D9-D8-D7-D6</f>
        <v>15.276987373288279</v>
      </c>
    </row>
    <row r="13" spans="1:10" x14ac:dyDescent="0.2">
      <c r="A13" s="7"/>
      <c r="B13" s="2"/>
      <c r="C13" s="2"/>
      <c r="D13" s="2"/>
      <c r="E13" s="6"/>
      <c r="G13" s="30" t="s">
        <v>58</v>
      </c>
      <c r="H13" s="30">
        <v>153.13999999999999</v>
      </c>
      <c r="I13" s="30">
        <f t="shared" si="0"/>
        <v>3.2649862870575945</v>
      </c>
      <c r="J13" s="30">
        <f>25-D11-I13-D9-D8-D7-D6</f>
        <v>14.235013712942404</v>
      </c>
    </row>
    <row r="14" spans="1:10" x14ac:dyDescent="0.2">
      <c r="A14" s="7" t="s">
        <v>36</v>
      </c>
      <c r="B14" s="23" t="s">
        <v>37</v>
      </c>
      <c r="C14" s="23" t="s">
        <v>38</v>
      </c>
      <c r="D14" s="23" t="s">
        <v>39</v>
      </c>
      <c r="E14" s="6"/>
      <c r="G14" s="31" t="s">
        <v>59</v>
      </c>
      <c r="H14" s="30">
        <v>100</v>
      </c>
      <c r="I14" s="30">
        <f t="shared" si="0"/>
        <v>5</v>
      </c>
      <c r="J14" s="30">
        <v>12.3</v>
      </c>
    </row>
    <row r="15" spans="1:10" x14ac:dyDescent="0.2">
      <c r="A15" s="7"/>
      <c r="B15" s="24">
        <v>1</v>
      </c>
      <c r="C15" s="24" t="s">
        <v>42</v>
      </c>
      <c r="D15" s="24" t="s">
        <v>40</v>
      </c>
      <c r="E15" s="6"/>
      <c r="G15" s="30" t="s">
        <v>60</v>
      </c>
      <c r="H15" s="30"/>
      <c r="I15" s="30"/>
      <c r="J15" s="30"/>
    </row>
    <row r="16" spans="1:10" x14ac:dyDescent="0.2">
      <c r="A16" s="7"/>
      <c r="B16" s="24">
        <v>2</v>
      </c>
      <c r="C16" s="24" t="s">
        <v>43</v>
      </c>
      <c r="D16" s="24" t="s">
        <v>41</v>
      </c>
      <c r="E16" s="6"/>
    </row>
    <row r="17" spans="1:5" x14ac:dyDescent="0.2">
      <c r="A17" s="7"/>
      <c r="B17" s="24">
        <v>3</v>
      </c>
      <c r="C17" s="24" t="s">
        <v>44</v>
      </c>
      <c r="D17" s="24" t="s">
        <v>41</v>
      </c>
      <c r="E17" s="6"/>
    </row>
    <row r="18" spans="1:5" x14ac:dyDescent="0.2">
      <c r="A18" s="7"/>
      <c r="B18" s="24">
        <v>4</v>
      </c>
      <c r="C18" s="24" t="s">
        <v>45</v>
      </c>
      <c r="D18" s="24" t="s">
        <v>46</v>
      </c>
      <c r="E18" s="6"/>
    </row>
    <row r="19" spans="1:5" x14ac:dyDescent="0.2">
      <c r="A19" s="7"/>
      <c r="B19" s="24">
        <v>5</v>
      </c>
      <c r="C19" s="25" t="s">
        <v>47</v>
      </c>
      <c r="D19" s="25"/>
      <c r="E19" s="6"/>
    </row>
    <row r="20" spans="1:5" x14ac:dyDescent="0.2">
      <c r="A20" s="7"/>
      <c r="B20" s="24">
        <v>6</v>
      </c>
      <c r="C20" s="24" t="s">
        <v>43</v>
      </c>
      <c r="D20" s="24" t="s">
        <v>41</v>
      </c>
      <c r="E20" s="6"/>
    </row>
    <row r="21" spans="1:5" x14ac:dyDescent="0.2">
      <c r="A21" s="7"/>
      <c r="B21" s="24">
        <v>7</v>
      </c>
      <c r="C21" s="24" t="s">
        <v>48</v>
      </c>
      <c r="D21" s="24" t="s">
        <v>41</v>
      </c>
      <c r="E21" s="6"/>
    </row>
    <row r="22" spans="1:5" x14ac:dyDescent="0.2">
      <c r="A22" s="7"/>
      <c r="B22" s="24">
        <v>8</v>
      </c>
      <c r="C22" s="24" t="s">
        <v>45</v>
      </c>
      <c r="D22" s="24" t="s">
        <v>49</v>
      </c>
      <c r="E22" s="6"/>
    </row>
    <row r="23" spans="1:5" x14ac:dyDescent="0.2">
      <c r="A23" s="7"/>
      <c r="B23" s="24">
        <v>9</v>
      </c>
      <c r="C23" s="25" t="s">
        <v>50</v>
      </c>
      <c r="D23" s="25"/>
      <c r="E23" s="6"/>
    </row>
    <row r="24" spans="1:5" x14ac:dyDescent="0.2">
      <c r="A24" s="7"/>
      <c r="B24" s="24">
        <v>10</v>
      </c>
      <c r="C24" s="24" t="s">
        <v>45</v>
      </c>
      <c r="D24" s="24" t="s">
        <v>40</v>
      </c>
      <c r="E24" s="6"/>
    </row>
    <row r="25" spans="1:5" ht="17" thickBot="1" x14ac:dyDescent="0.25">
      <c r="A25" s="15"/>
      <c r="B25" s="16">
        <v>11</v>
      </c>
      <c r="C25" s="16" t="s">
        <v>51</v>
      </c>
      <c r="D25" s="16" t="s">
        <v>52</v>
      </c>
      <c r="E25" s="17"/>
    </row>
  </sheetData>
  <mergeCells count="5">
    <mergeCell ref="B1:D1"/>
    <mergeCell ref="B2:D2"/>
    <mergeCell ref="D3:E3"/>
    <mergeCell ref="C19:D19"/>
    <mergeCell ref="C23:D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93E3-1266-5448-9541-C8C71E7FF60D}">
  <dimension ref="A1:J25"/>
  <sheetViews>
    <sheetView tabSelected="1" workbookViewId="0">
      <selection activeCell="J4" sqref="J4"/>
    </sheetView>
  </sheetViews>
  <sheetFormatPr baseColWidth="10" defaultRowHeight="16" x14ac:dyDescent="0.2"/>
  <cols>
    <col min="10" max="10" width="14" bestFit="1" customWidth="1"/>
  </cols>
  <sheetData>
    <row r="1" spans="1:10" x14ac:dyDescent="0.2">
      <c r="A1" s="3" t="s">
        <v>16</v>
      </c>
      <c r="B1" s="26" t="s">
        <v>33</v>
      </c>
      <c r="C1" s="26"/>
      <c r="D1" s="26"/>
      <c r="E1" s="4">
        <v>5</v>
      </c>
    </row>
    <row r="2" spans="1:10" x14ac:dyDescent="0.2">
      <c r="A2" s="5"/>
      <c r="B2" s="27" t="s">
        <v>34</v>
      </c>
      <c r="C2" s="27"/>
      <c r="D2" s="27"/>
      <c r="E2" s="6">
        <f>E1+1.3</f>
        <v>6.3</v>
      </c>
    </row>
    <row r="3" spans="1:10" x14ac:dyDescent="0.2">
      <c r="A3" s="7"/>
      <c r="B3" s="2"/>
      <c r="C3" s="2"/>
      <c r="D3" s="28" t="s">
        <v>32</v>
      </c>
      <c r="E3" s="29"/>
    </row>
    <row r="4" spans="1:10" ht="51" x14ac:dyDescent="0.2">
      <c r="A4" s="18" t="s">
        <v>0</v>
      </c>
      <c r="B4" s="19" t="s">
        <v>1</v>
      </c>
      <c r="C4" s="19" t="s">
        <v>2</v>
      </c>
      <c r="D4" s="20" t="s">
        <v>30</v>
      </c>
      <c r="E4" s="21" t="s">
        <v>31</v>
      </c>
    </row>
    <row r="5" spans="1:10" ht="18" x14ac:dyDescent="0.25">
      <c r="A5" s="8" t="s">
        <v>9</v>
      </c>
      <c r="B5" s="2" t="s">
        <v>10</v>
      </c>
      <c r="C5" s="2" t="s">
        <v>10</v>
      </c>
      <c r="D5" s="2">
        <v>12.37</v>
      </c>
      <c r="E5" s="9">
        <f>D5*E$2</f>
        <v>77.930999999999997</v>
      </c>
    </row>
    <row r="6" spans="1:10" ht="34" x14ac:dyDescent="0.2">
      <c r="A6" s="10" t="s">
        <v>3</v>
      </c>
      <c r="B6" s="2" t="s">
        <v>4</v>
      </c>
      <c r="C6" s="2" t="s">
        <v>5</v>
      </c>
      <c r="D6" s="2">
        <v>5</v>
      </c>
      <c r="E6" s="9">
        <f>D6*E$2</f>
        <v>31.5</v>
      </c>
    </row>
    <row r="7" spans="1:10" x14ac:dyDescent="0.2">
      <c r="A7" s="8" t="s">
        <v>7</v>
      </c>
      <c r="B7" s="2" t="s">
        <v>8</v>
      </c>
      <c r="C7" s="2" t="s">
        <v>17</v>
      </c>
      <c r="D7" s="2">
        <v>0.5</v>
      </c>
      <c r="E7" s="9">
        <f>D7*E$2</f>
        <v>3.15</v>
      </c>
    </row>
    <row r="8" spans="1:10" x14ac:dyDescent="0.2">
      <c r="A8" s="8" t="s">
        <v>25</v>
      </c>
      <c r="B8" s="2" t="s">
        <v>21</v>
      </c>
      <c r="C8" s="2" t="s">
        <v>18</v>
      </c>
      <c r="D8" s="2">
        <v>1</v>
      </c>
      <c r="E8" s="9">
        <f>D8*E$2</f>
        <v>6.3</v>
      </c>
    </row>
    <row r="9" spans="1:10" ht="85" x14ac:dyDescent="0.2">
      <c r="A9" s="10" t="s">
        <v>14</v>
      </c>
      <c r="B9" s="2" t="s">
        <v>22</v>
      </c>
      <c r="C9" s="2" t="s">
        <v>19</v>
      </c>
      <c r="D9" s="2">
        <v>1</v>
      </c>
      <c r="E9" s="9">
        <f>D9*E$2</f>
        <v>6.3</v>
      </c>
    </row>
    <row r="10" spans="1:10" x14ac:dyDescent="0.2">
      <c r="A10" s="8" t="s">
        <v>6</v>
      </c>
      <c r="B10" s="2" t="s">
        <v>23</v>
      </c>
      <c r="C10" s="2" t="s">
        <v>20</v>
      </c>
      <c r="D10" s="2"/>
      <c r="E10" s="9" t="s">
        <v>10</v>
      </c>
      <c r="G10" s="30" t="s">
        <v>54</v>
      </c>
      <c r="H10" s="30" t="s">
        <v>61</v>
      </c>
      <c r="I10" s="30" t="s">
        <v>55</v>
      </c>
      <c r="J10" s="30" t="s">
        <v>62</v>
      </c>
    </row>
    <row r="11" spans="1:10" ht="34" x14ac:dyDescent="0.2">
      <c r="A11" s="10" t="s">
        <v>11</v>
      </c>
      <c r="B11" s="2" t="s">
        <v>28</v>
      </c>
      <c r="C11" s="2" t="s">
        <v>27</v>
      </c>
      <c r="D11" s="2"/>
      <c r="E11" s="9">
        <f>D11*E$2</f>
        <v>0</v>
      </c>
      <c r="G11" s="30" t="s">
        <v>56</v>
      </c>
      <c r="H11" s="30">
        <v>372.02</v>
      </c>
      <c r="I11" s="30">
        <f>500/H11</f>
        <v>1.3440137627009301</v>
      </c>
      <c r="J11" s="30">
        <f>25-D9-D8-D7-D6</f>
        <v>17.5</v>
      </c>
    </row>
    <row r="12" spans="1:10" x14ac:dyDescent="0.2">
      <c r="A12" s="8" t="s">
        <v>13</v>
      </c>
      <c r="B12" s="2"/>
      <c r="C12" s="2"/>
      <c r="D12" s="2">
        <v>25</v>
      </c>
      <c r="E12" s="9">
        <f>SUM(E5:E11)</f>
        <v>125.181</v>
      </c>
      <c r="G12" s="30" t="s">
        <v>57</v>
      </c>
      <c r="H12" s="30">
        <v>224.92</v>
      </c>
      <c r="I12" s="30">
        <f t="shared" ref="I12:I14" si="0">500/H12</f>
        <v>2.2230126267117201</v>
      </c>
      <c r="J12" s="30">
        <f>25-D11-I12-D9-D8-D7-D6</f>
        <v>15.276987373288279</v>
      </c>
    </row>
    <row r="13" spans="1:10" x14ac:dyDescent="0.2">
      <c r="A13" s="7"/>
      <c r="B13" s="2"/>
      <c r="C13" s="2"/>
      <c r="D13" s="2"/>
      <c r="E13" s="6"/>
      <c r="G13" s="30" t="s">
        <v>58</v>
      </c>
      <c r="H13" s="30">
        <v>153.13999999999999</v>
      </c>
      <c r="I13" s="30">
        <f t="shared" si="0"/>
        <v>3.2649862870575945</v>
      </c>
      <c r="J13" s="30">
        <f>25-D11-I13-D9-D8-D7-D6</f>
        <v>14.235013712942404</v>
      </c>
    </row>
    <row r="14" spans="1:10" x14ac:dyDescent="0.2">
      <c r="A14" s="7" t="s">
        <v>36</v>
      </c>
      <c r="B14" s="23" t="s">
        <v>37</v>
      </c>
      <c r="C14" s="23" t="s">
        <v>38</v>
      </c>
      <c r="D14" s="23" t="s">
        <v>39</v>
      </c>
      <c r="E14" s="6"/>
      <c r="G14" s="31" t="s">
        <v>59</v>
      </c>
      <c r="H14" s="30">
        <v>100</v>
      </c>
      <c r="I14" s="30">
        <f t="shared" si="0"/>
        <v>5</v>
      </c>
      <c r="J14" s="30">
        <v>12.3</v>
      </c>
    </row>
    <row r="15" spans="1:10" x14ac:dyDescent="0.2">
      <c r="A15" s="7"/>
      <c r="B15" s="24">
        <v>1</v>
      </c>
      <c r="C15" s="24" t="s">
        <v>42</v>
      </c>
      <c r="D15" s="24" t="s">
        <v>40</v>
      </c>
      <c r="E15" s="6"/>
      <c r="G15" s="30" t="s">
        <v>60</v>
      </c>
      <c r="H15" s="30"/>
      <c r="I15" s="30"/>
      <c r="J15" s="30"/>
    </row>
    <row r="16" spans="1:10" x14ac:dyDescent="0.2">
      <c r="A16" s="7"/>
      <c r="B16" s="24">
        <v>2</v>
      </c>
      <c r="C16" s="24" t="s">
        <v>43</v>
      </c>
      <c r="D16" s="24" t="s">
        <v>41</v>
      </c>
      <c r="E16" s="6"/>
    </row>
    <row r="17" spans="1:5" x14ac:dyDescent="0.2">
      <c r="A17" s="7"/>
      <c r="B17" s="24">
        <v>3</v>
      </c>
      <c r="C17" s="24" t="s">
        <v>44</v>
      </c>
      <c r="D17" s="24" t="s">
        <v>41</v>
      </c>
      <c r="E17" s="6"/>
    </row>
    <row r="18" spans="1:5" x14ac:dyDescent="0.2">
      <c r="A18" s="7"/>
      <c r="B18" s="24">
        <v>4</v>
      </c>
      <c r="C18" s="24" t="s">
        <v>45</v>
      </c>
      <c r="D18" s="24" t="s">
        <v>46</v>
      </c>
      <c r="E18" s="6"/>
    </row>
    <row r="19" spans="1:5" x14ac:dyDescent="0.2">
      <c r="A19" s="7"/>
      <c r="B19" s="24">
        <v>5</v>
      </c>
      <c r="C19" s="25" t="s">
        <v>47</v>
      </c>
      <c r="D19" s="25"/>
      <c r="E19" s="6"/>
    </row>
    <row r="20" spans="1:5" x14ac:dyDescent="0.2">
      <c r="A20" s="7"/>
      <c r="B20" s="24">
        <v>6</v>
      </c>
      <c r="C20" s="24" t="s">
        <v>43</v>
      </c>
      <c r="D20" s="24" t="s">
        <v>41</v>
      </c>
      <c r="E20" s="6"/>
    </row>
    <row r="21" spans="1:5" x14ac:dyDescent="0.2">
      <c r="A21" s="7"/>
      <c r="B21" s="24">
        <v>7</v>
      </c>
      <c r="C21" s="24" t="s">
        <v>48</v>
      </c>
      <c r="D21" s="24" t="s">
        <v>41</v>
      </c>
      <c r="E21" s="6"/>
    </row>
    <row r="22" spans="1:5" x14ac:dyDescent="0.2">
      <c r="A22" s="7"/>
      <c r="B22" s="24">
        <v>8</v>
      </c>
      <c r="C22" s="24" t="s">
        <v>45</v>
      </c>
      <c r="D22" s="24" t="s">
        <v>49</v>
      </c>
      <c r="E22" s="6"/>
    </row>
    <row r="23" spans="1:5" x14ac:dyDescent="0.2">
      <c r="A23" s="7"/>
      <c r="B23" s="24">
        <v>9</v>
      </c>
      <c r="C23" s="25" t="s">
        <v>50</v>
      </c>
      <c r="D23" s="25"/>
      <c r="E23" s="6"/>
    </row>
    <row r="24" spans="1:5" x14ac:dyDescent="0.2">
      <c r="A24" s="7"/>
      <c r="B24" s="24">
        <v>10</v>
      </c>
      <c r="C24" s="24" t="s">
        <v>45</v>
      </c>
      <c r="D24" s="24" t="s">
        <v>40</v>
      </c>
      <c r="E24" s="6"/>
    </row>
    <row r="25" spans="1:5" ht="17" thickBot="1" x14ac:dyDescent="0.25">
      <c r="A25" s="15"/>
      <c r="B25" s="16">
        <v>11</v>
      </c>
      <c r="C25" s="16" t="s">
        <v>51</v>
      </c>
      <c r="D25" s="16" t="s">
        <v>52</v>
      </c>
      <c r="E25" s="17"/>
    </row>
  </sheetData>
  <mergeCells count="5">
    <mergeCell ref="B1:D1"/>
    <mergeCell ref="B2:D2"/>
    <mergeCell ref="D3:E3"/>
    <mergeCell ref="C19:D19"/>
    <mergeCell ref="C23:D2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Arb PCR</vt:lpstr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Rosario</dc:creator>
  <cp:lastModifiedBy>Microsoft Office User</cp:lastModifiedBy>
  <cp:revision>4</cp:revision>
  <dcterms:created xsi:type="dcterms:W3CDTF">2019-01-28T11:29:36Z</dcterms:created>
  <dcterms:modified xsi:type="dcterms:W3CDTF">2019-07-23T15:43:32Z</dcterms:modified>
</cp:coreProperties>
</file>