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John Church/DDAs Results/"/>
    </mc:Choice>
  </mc:AlternateContent>
  <xr:revisionPtr revIDLastSave="0" documentId="13_ncr:1_{CBA3C106-975C-EE47-AA31-95EE5E1948CD}" xr6:coauthVersionLast="45" xr6:coauthVersionMax="46" xr10:uidLastSave="{00000000-0000-0000-0000-000000000000}"/>
  <bookViews>
    <workbookView xWindow="14040" yWindow="460" windowWidth="11560" windowHeight="15540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3" i="1"/>
  <c r="I25" i="1"/>
  <c r="I24" i="1"/>
  <c r="H26" i="1"/>
  <c r="H25" i="1"/>
  <c r="H24" i="1"/>
  <c r="H23" i="1"/>
  <c r="F5" i="1"/>
  <c r="F2" i="1"/>
  <c r="E3" i="1"/>
  <c r="E2" i="1"/>
  <c r="E4" i="1"/>
  <c r="I26" i="1"/>
  <c r="I23" i="1"/>
  <c r="E5" i="1"/>
  <c r="L14" i="1"/>
  <c r="L13" i="1"/>
  <c r="L12" i="1"/>
  <c r="H14" i="1"/>
  <c r="H13" i="1"/>
  <c r="H12" i="1"/>
  <c r="F24" i="1"/>
  <c r="E24" i="1"/>
  <c r="G26" i="1"/>
  <c r="G25" i="1"/>
  <c r="G24" i="1"/>
  <c r="G23" i="1"/>
  <c r="F26" i="1"/>
  <c r="F25" i="1"/>
  <c r="F23" i="1"/>
  <c r="E26" i="1"/>
  <c r="E25" i="1"/>
  <c r="E23" i="1"/>
  <c r="G2" i="1"/>
  <c r="J13" i="1"/>
  <c r="G4" i="1"/>
  <c r="G3" i="1"/>
  <c r="J12" i="1"/>
  <c r="G5" i="1"/>
  <c r="J14" i="1"/>
</calcChain>
</file>

<file path=xl/sharedStrings.xml><?xml version="1.0" encoding="utf-8"?>
<sst xmlns="http://schemas.openxmlformats.org/spreadsheetml/2006/main" count="30" uniqueCount="20">
  <si>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</si>
  <si>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</si>
  <si>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</si>
  <si>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</si>
  <si>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</si>
  <si>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</si>
  <si>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</si>
  <si>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</si>
  <si>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</si>
  <si>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</si>
  <si>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</si>
  <si>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</si>
  <si>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</si>
  <si>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</si>
  <si>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</si>
  <si>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</si>
  <si>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</si>
  <si>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</si>
  <si>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*</t>
  </si>
  <si>
    <t>rpsu1.2 could not be measured accurately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</si>
</sst>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0" fillId="2" borderId="1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Avaerage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1.0712582944058529</c:v>
                  </c:pt>
                  <c:pt idx="1">
                    <c:v>0.68377225740739056</c:v>
                  </c:pt>
                  <c:pt idx="2">
                    <c:v>0.45679098064651025</c:v>
                  </c:pt>
                  <c:pt idx="3">
                    <c:v>0.24750151514687868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1.0712582944058529</c:v>
                  </c:pt>
                  <c:pt idx="1">
                    <c:v>0.68377225740739056</c:v>
                  </c:pt>
                  <c:pt idx="2">
                    <c:v>0.45679098064651025</c:v>
                  </c:pt>
                  <c:pt idx="3">
                    <c:v>0.24750151514687868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32.754666666666672</c:v>
                </c:pt>
                <c:pt idx="1">
                  <c:v>29.269500000000001</c:v>
                </c:pt>
                <c:pt idx="2">
                  <c:v>32.548000000000002</c:v>
                </c:pt>
                <c:pt idx="3">
                  <c:v>39.783999999999999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Sheet1!$H$22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3.1058262617041997E-2</c:v>
                  </c:pt>
                  <c:pt idx="2">
                    <c:v>9.9946715922758098E-2</c:v>
                  </c:pt>
                  <c:pt idx="3">
                    <c:v>3.5305277830962559E-2</c:v>
                  </c:pt>
                </c:numCache>
              </c:numRef>
            </c:plus>
            <c:minus>
              <c:numRef>
                <c:f>Sheet1!$I$23:$I$26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3.1058262617041997E-2</c:v>
                  </c:pt>
                  <c:pt idx="2">
                    <c:v>9.9946715922758098E-2</c:v>
                  </c:pt>
                  <c:pt idx="3">
                    <c:v>3.5305277830962559E-2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Sheet1!$A$23:$A$26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Sheet1!$H$23:$H$26</c:f>
              <c:numCache>
                <c:formatCode>General</c:formatCode>
                <c:ptCount val="4"/>
                <c:pt idx="0">
                  <c:v>1</c:v>
                </c:pt>
                <c:pt idx="1">
                  <c:v>0.91050057036723431</c:v>
                </c:pt>
                <c:pt idx="2">
                  <c:v>0.98955947237039954</c:v>
                </c:pt>
                <c:pt idx="3">
                  <c:v>1.2153647250724662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2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26</xdr:row>
      <xdr:rowOff>38100</xdr:rowOff>
    </xdr:from>
    <xdr:to>
      <xdr:col>5</xdr:col>
      <xdr:colOff>374650</xdr:colOff>
      <xdr:row>39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6"/>
  <sheetViews>
    <sheetView tabSelected="1" topLeftCell="B1" workbookViewId="0">
      <selection activeCell="F4" sqref="F4"/>
    </sheetView>
  </sheetViews>
  <sheetFormatPr baseColWidth="10" defaultRowHeight="16" x14ac:dyDescent="0.2"/>
  <cols>
    <col min="2" max="3" width="15.6640625" bestFit="1" customWidth="1"/>
    <col min="4" max="4" width="15.5" bestFit="1" customWidth="1"/>
    <col min="5" max="5" width="19.1640625" bestFit="1" customWidth="1"/>
    <col min="6" max="6" width="12.6640625" bestFit="1" customWidth="1"/>
    <col min="7" max="7" width="19.33203125" bestFit="1" customWidth="1"/>
    <col min="8" max="8" width="18.6640625" bestFit="1" customWidth="1"/>
  </cols>
  <sheetData>
    <row r="1" spans="1:12" x14ac:dyDescent="0.2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4" t="s">
        <v>11</v>
      </c>
      <c r="G1" s="3" t="s">
        <v>12</v>
      </c>
    </row>
    <row r="2" spans="1:12" x14ac:dyDescent="0.2">
      <c r="A2" s="1" t="s">
        <v>1</v>
      </c>
      <c r="B2" s="2">
        <v>31.908000000000001</v>
      </c>
      <c r="C2" s="2">
        <v>33.959000000000003</v>
      </c>
      <c r="D2" s="2">
        <v>32.396999999999998</v>
      </c>
      <c r="E2" s="2">
        <f>AVERAGE(B2:D2)</f>
        <v>32.754666666666672</v>
      </c>
      <c r="F2" s="2">
        <f>STDEV(B2:D2)</f>
        <v>1.0712582944058529</v>
      </c>
      <c r="G2">
        <f>E2/E2</f>
        <v>1</v>
      </c>
    </row>
    <row r="3" spans="1:12" x14ac:dyDescent="0.2">
      <c r="A3" s="1" t="s">
        <v>2</v>
      </c>
      <c r="B3" s="2">
        <v>29.753</v>
      </c>
      <c r="C3" s="2" t="s">
        <v>18</v>
      </c>
      <c r="D3" s="2">
        <v>28.786000000000001</v>
      </c>
      <c r="E3" s="2">
        <f>AVERAGE(B3:D3)</f>
        <v>29.269500000000001</v>
      </c>
      <c r="F3" s="2">
        <f>STDEV(B3,D3)</f>
        <v>0.68377225740739056</v>
      </c>
      <c r="G3">
        <f>E3/E2</f>
        <v>0.89359785882927611</v>
      </c>
    </row>
    <row r="4" spans="1:12" x14ac:dyDescent="0.2">
      <c r="A4" s="1" t="s">
        <v>3</v>
      </c>
      <c r="B4" s="2">
        <v>32.871000000000002</v>
      </c>
      <c r="C4" s="2">
        <v>32.225000000000001</v>
      </c>
      <c r="D4" s="5">
        <v>37.183</v>
      </c>
      <c r="E4" s="2">
        <f>AVERAGE(B4:C4)</f>
        <v>32.548000000000002</v>
      </c>
      <c r="F4" s="2">
        <f>STDEV(B4:C4)</f>
        <v>0.45679098064651025</v>
      </c>
      <c r="G4">
        <f>E4/E2</f>
        <v>0.99369046649841231</v>
      </c>
      <c r="I4" t="s">
        <v>19</v>
      </c>
    </row>
    <row r="5" spans="1:12" x14ac:dyDescent="0.2">
      <c r="A5" s="1" t="s">
        <v>4</v>
      </c>
      <c r="B5" s="2">
        <v>39.500999999999998</v>
      </c>
      <c r="C5" s="2">
        <v>39.890999999999998</v>
      </c>
      <c r="D5" s="2">
        <v>39.96</v>
      </c>
      <c r="E5" s="2">
        <f>AVERAGE(B5:D5)</f>
        <v>39.783999999999999</v>
      </c>
      <c r="F5" s="2">
        <f t="shared" ref="F4:F5" si="0">STDEV(B5:D5)</f>
        <v>0.24750151514687868</v>
      </c>
      <c r="G5">
        <f>E5/E2</f>
        <v>1.2146055523894812</v>
      </c>
    </row>
    <row r="11" spans="1:12" x14ac:dyDescent="0.2">
      <c r="H11" t="s">
        <v>10</v>
      </c>
      <c r="J11" t="s">
        <v>9</v>
      </c>
      <c r="L11" t="s">
        <v>17</v>
      </c>
    </row>
    <row r="12" spans="1:12" x14ac:dyDescent="0.2">
      <c r="H12">
        <f>TTEST(B2:D2,B3:D3,2,2)</f>
        <v>2.8408472423301676E-2</v>
      </c>
      <c r="J12">
        <f>E3/E2</f>
        <v>0.89359785882927611</v>
      </c>
      <c r="L12">
        <f>TTEST(B2:D2,B3:D3,2,2)</f>
        <v>2.8408472423301676E-2</v>
      </c>
    </row>
    <row r="13" spans="1:12" x14ac:dyDescent="0.2">
      <c r="H13">
        <f>TTEST(B3:D3,B4:D4,2,2)</f>
        <v>9.9116412636901463E-2</v>
      </c>
      <c r="J13">
        <f>E4/E2</f>
        <v>0.99369046649841231</v>
      </c>
      <c r="L13">
        <f>TTEST(B2:D2,B4:D4,2,2)</f>
        <v>0.46894695843466422</v>
      </c>
    </row>
    <row r="14" spans="1:12" x14ac:dyDescent="0.2">
      <c r="H14">
        <f>TTEST(B4:D4,B5:D5,2,2)</f>
        <v>2.193297003330455E-2</v>
      </c>
      <c r="J14">
        <f>E5/E2</f>
        <v>1.2146055523894812</v>
      </c>
      <c r="L14">
        <f>TTEST(B2:D2,B5:D5,2,2)</f>
        <v>3.7822325481306069E-4</v>
      </c>
    </row>
    <row r="22" spans="1:9" x14ac:dyDescent="0.2">
      <c r="A22" s="1" t="s">
        <v>0</v>
      </c>
      <c r="B22" s="1" t="s">
        <v>5</v>
      </c>
      <c r="C22" s="1" t="s">
        <v>6</v>
      </c>
      <c r="D22" s="1" t="s">
        <v>7</v>
      </c>
      <c r="E22" s="3" t="s">
        <v>13</v>
      </c>
      <c r="F22" s="3" t="s">
        <v>14</v>
      </c>
      <c r="G22" s="3" t="s">
        <v>15</v>
      </c>
      <c r="H22" s="3" t="s">
        <v>16</v>
      </c>
      <c r="I22" s="3" t="s">
        <v>11</v>
      </c>
    </row>
    <row r="23" spans="1:9" x14ac:dyDescent="0.2">
      <c r="A23" s="1" t="s">
        <v>1</v>
      </c>
      <c r="B23" s="2">
        <v>31.908000000000001</v>
      </c>
      <c r="C23" s="2">
        <v>33.959000000000003</v>
      </c>
      <c r="D23" s="2">
        <v>32.396999999999998</v>
      </c>
      <c r="E23">
        <f>B23/B23</f>
        <v>1</v>
      </c>
      <c r="F23">
        <f>C23/C23</f>
        <v>1</v>
      </c>
      <c r="G23">
        <f>D23/D23</f>
        <v>1</v>
      </c>
      <c r="H23">
        <f>AVERAGE(E23:G23)</f>
        <v>1</v>
      </c>
      <c r="I23">
        <f>STDEV(E23:G23)</f>
        <v>0</v>
      </c>
    </row>
    <row r="24" spans="1:9" x14ac:dyDescent="0.2">
      <c r="A24" s="1" t="s">
        <v>2</v>
      </c>
      <c r="B24" s="2">
        <v>29.753</v>
      </c>
      <c r="C24" s="2" t="s">
        <v>18</v>
      </c>
      <c r="D24" s="2">
        <v>28.786000000000001</v>
      </c>
      <c r="E24">
        <f>B24/B23</f>
        <v>0.93246207847561735</v>
      </c>
      <c r="F24" t="e">
        <f>C24/C23</f>
        <v>#VALUE!</v>
      </c>
      <c r="G24">
        <f>D24/D23</f>
        <v>0.88853906225885126</v>
      </c>
      <c r="H24">
        <f>AVERAGE(E24,G24)</f>
        <v>0.91050057036723431</v>
      </c>
      <c r="I24">
        <f>STDEV(E24,G24)</f>
        <v>3.1058262617041997E-2</v>
      </c>
    </row>
    <row r="25" spans="1:9" x14ac:dyDescent="0.2">
      <c r="A25" s="1" t="s">
        <v>3</v>
      </c>
      <c r="B25" s="2">
        <v>32.871000000000002</v>
      </c>
      <c r="C25" s="2">
        <v>32.225000000000001</v>
      </c>
      <c r="D25" s="5">
        <v>37.183</v>
      </c>
      <c r="E25">
        <f>B25/B23</f>
        <v>1.0301805189921023</v>
      </c>
      <c r="F25">
        <f>C25/C23</f>
        <v>0.94893842574869691</v>
      </c>
      <c r="G25" s="6">
        <f>D25/D23</f>
        <v>1.1477297280612402</v>
      </c>
      <c r="H25">
        <f>AVERAGE(E25:F25)</f>
        <v>0.98955947237039954</v>
      </c>
      <c r="I25">
        <f>STDEV(E25:G25)</f>
        <v>9.9946715922758098E-2</v>
      </c>
    </row>
    <row r="26" spans="1:9" x14ac:dyDescent="0.2">
      <c r="A26" s="1" t="s">
        <v>4</v>
      </c>
      <c r="B26" s="2">
        <v>39.500999999999998</v>
      </c>
      <c r="C26" s="2">
        <v>39.890999999999998</v>
      </c>
      <c r="D26" s="2">
        <v>39.96</v>
      </c>
      <c r="E26">
        <f>B26/B23</f>
        <v>1.2379654005265137</v>
      </c>
      <c r="F26">
        <f>C26/C23</f>
        <v>1.1746812332518624</v>
      </c>
      <c r="G26">
        <f>D26/D23</f>
        <v>1.2334475414390222</v>
      </c>
      <c r="H26">
        <f>AVERAGE(E26:G26)</f>
        <v>1.2153647250724662</v>
      </c>
      <c r="I26">
        <f>STDEV(E26:G26)</f>
        <v>3.5305277830962559E-2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2020-12-11T19:09:07Z</dcterms:created>
  <dcterms:modified xsi:type="dcterms:W3CDTF">2021-05-06T19:11:31Z</dcterms:modified>
</cp:coreProperties>
</file>