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D6B579C2-9D6B-BA43-9428-2B56537387E4}" xr6:coauthVersionLast="45" xr6:coauthVersionMax="46" xr10:uidLastSave="{00000000-0000-0000-0000-000000000000}"/>
  <bookViews>
    <workbookView xWindow="0" yWindow="460" windowWidth="25600" windowHeight="15540" xr2:uid="{E7D86083-5D28-8C44-892B-986983A801BE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I25" i="1"/>
  <c r="H26" i="1"/>
  <c r="H27" i="1"/>
  <c r="H28" i="1"/>
  <c r="H25" i="1"/>
  <c r="E5" i="1"/>
  <c r="E6" i="1"/>
  <c r="E7" i="1"/>
  <c r="E4" i="1"/>
  <c r="E71" i="1"/>
  <c r="F71" i="1"/>
  <c r="I71" i="1"/>
  <c r="H71" i="1"/>
  <c r="G71" i="1"/>
  <c r="E70" i="1"/>
  <c r="F70" i="1"/>
  <c r="I70" i="1"/>
  <c r="H70" i="1"/>
  <c r="G70" i="1"/>
  <c r="E69" i="1"/>
  <c r="F69" i="1"/>
  <c r="I69" i="1"/>
  <c r="H69" i="1"/>
  <c r="G69" i="1"/>
  <c r="E68" i="1"/>
  <c r="F68" i="1"/>
  <c r="I68" i="1"/>
  <c r="H68" i="1"/>
  <c r="G68" i="1"/>
  <c r="E50" i="1"/>
  <c r="E47" i="1"/>
  <c r="J59" i="1"/>
  <c r="H59" i="1"/>
  <c r="E49" i="1"/>
  <c r="J58" i="1"/>
  <c r="H58" i="1"/>
  <c r="E48" i="1"/>
  <c r="J57" i="1"/>
  <c r="H57" i="1"/>
  <c r="G50" i="1"/>
  <c r="F50" i="1"/>
  <c r="G49" i="1"/>
  <c r="F49" i="1"/>
  <c r="G48" i="1"/>
  <c r="F48" i="1"/>
  <c r="G47" i="1"/>
  <c r="F47" i="1"/>
  <c r="R28" i="1"/>
  <c r="S28" i="1"/>
  <c r="V28" i="1"/>
  <c r="U28" i="1"/>
  <c r="T28" i="1"/>
  <c r="R27" i="1"/>
  <c r="S27" i="1"/>
  <c r="V27" i="1"/>
  <c r="U27" i="1"/>
  <c r="T27" i="1"/>
  <c r="R26" i="1"/>
  <c r="S26" i="1"/>
  <c r="V26" i="1"/>
  <c r="U26" i="1"/>
  <c r="T26" i="1"/>
  <c r="R25" i="1"/>
  <c r="S25" i="1"/>
  <c r="V25" i="1"/>
  <c r="U25" i="1"/>
  <c r="T25" i="1"/>
  <c r="R7" i="1"/>
  <c r="R4" i="1"/>
  <c r="W16" i="1"/>
  <c r="U16" i="1"/>
  <c r="R6" i="1"/>
  <c r="W15" i="1"/>
  <c r="U15" i="1"/>
  <c r="R5" i="1"/>
  <c r="W14" i="1"/>
  <c r="U14" i="1"/>
  <c r="T7" i="1"/>
  <c r="S7" i="1"/>
  <c r="T6" i="1"/>
  <c r="S6" i="1"/>
  <c r="T5" i="1"/>
  <c r="S5" i="1"/>
  <c r="T4" i="1"/>
  <c r="S4" i="1"/>
  <c r="E28" i="1"/>
  <c r="F28" i="1"/>
  <c r="G28" i="1"/>
  <c r="E27" i="1"/>
  <c r="F27" i="1"/>
  <c r="G27" i="1"/>
  <c r="E26" i="1"/>
  <c r="F26" i="1"/>
  <c r="G26" i="1"/>
  <c r="E25" i="1"/>
  <c r="F25" i="1"/>
  <c r="G25" i="1"/>
  <c r="L16" i="1"/>
  <c r="J16" i="1"/>
  <c r="H16" i="1"/>
  <c r="L15" i="1"/>
  <c r="J15" i="1"/>
  <c r="H15" i="1"/>
  <c r="L14" i="1"/>
  <c r="J14" i="1"/>
  <c r="H14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<sst xmlns="http://schemas.openxmlformats.org/spreadsheetml/2006/main" count="82" uniqueCount="21">
  <si>
    <t>Strain</t>
  </si>
  <si>
    <t>Rep 1 Zone (mm)</t>
  </si>
  <si>
    <t>Rep 2 Zone (mm)</t>
  </si>
  <si>
    <t>Rep 3 Zone (mm)</t>
  </si>
  <si>
    <t>Average of Replicates</t>
  </si>
  <si>
    <t>Std Dev</t>
  </si>
  <si>
    <t>Fold Change from LVS</t>
  </si>
  <si>
    <t>LVS</t>
  </si>
  <si>
    <t>Tn7::rpsu1</t>
  </si>
  <si>
    <t>Tn7::rpsu2</t>
  </si>
  <si>
    <t>Tn7::rpsu3</t>
  </si>
  <si>
    <t>t Test</t>
  </si>
  <si>
    <t>Fold Change</t>
  </si>
  <si>
    <t>t test</t>
  </si>
  <si>
    <t>Fold Change 1</t>
  </si>
  <si>
    <t>Fold Change 2</t>
  </si>
  <si>
    <t>Fold Change 3</t>
  </si>
  <si>
    <t>Average Fold Change</t>
  </si>
  <si>
    <t>Results from 3/19/21</t>
  </si>
  <si>
    <t>Results from 3/26/21</t>
  </si>
  <si>
    <t>Strep Assay 1/21/21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</si>
</sst>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[1]Sheet1!$F$2:$F$5</c:f>
                <c:numCache>
                  <c:formatCode>General</c:formatCode>
                  <c:ptCount val="4"/>
                  <c:pt idx="0">
                    <c:v>1.4113175876936173</c:v>
                  </c:pt>
                  <c:pt idx="1">
                    <c:v>0.39992791017048773</c:v>
                  </c:pt>
                  <c:pt idx="2">
                    <c:v>2.1029531616277164</c:v>
                  </c:pt>
                  <c:pt idx="3">
                    <c:v>0.80846418184934521</c:v>
                  </c:pt>
                </c:numCache>
              </c:numRef>
            </c:plus>
            <c:minus>
              <c:numRef>
                <c:f>[1]Sheet1!$F$2:$F$5</c:f>
                <c:numCache>
                  <c:formatCode>General</c:formatCode>
                  <c:ptCount val="4"/>
                  <c:pt idx="0">
                    <c:v>1.4113175876936173</c:v>
                  </c:pt>
                  <c:pt idx="1">
                    <c:v>0.39992791017048773</c:v>
                  </c:pt>
                  <c:pt idx="2">
                    <c:v>2.1029531616277164</c:v>
                  </c:pt>
                  <c:pt idx="3">
                    <c:v>0.80846418184934521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[1]Sheet1!$E$2:$E$5</c:f>
              <c:numCache>
                <c:formatCode>General</c:formatCode>
                <c:ptCount val="4"/>
                <c:pt idx="0">
                  <c:v>33.518333333333331</c:v>
                </c:pt>
                <c:pt idx="1">
                  <c:v>30.516666666666666</c:v>
                </c:pt>
                <c:pt idx="2">
                  <c:v>34.262</c:v>
                </c:pt>
                <c:pt idx="3">
                  <c:v>39.749666666666663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F-D442-9EF3-89D719402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4.9154307290868164E-2</c:v>
                  </c:pt>
                  <c:pt idx="2">
                    <c:v>0.1028431389497939</c:v>
                  </c:pt>
                  <c:pt idx="3">
                    <c:v>5.1581316481350233E-2</c:v>
                  </c:pt>
                </c:numCache>
              </c:numRef>
            </c:plus>
            <c:minus>
              <c:numRef>
                <c:f>[1]Sheet1!$I$23:$I$26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4.9154307290868164E-2</c:v>
                  </c:pt>
                  <c:pt idx="2">
                    <c:v>0.1028431389497939</c:v>
                  </c:pt>
                  <c:pt idx="3">
                    <c:v>5.1581316481350233E-2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[1]Sheet1!$H$23:$H$26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0.91182596588086762</c:v>
                </c:pt>
                <c:pt idx="2">
                  <c:v>1.0250471398627798</c:v>
                </c:pt>
                <c:pt idx="3">
                  <c:v>1.1871763867189253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D-CF45-B084-0A8A564F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[2]Sheet1!$F$2:$F$5</c:f>
                <c:numCache>
                  <c:formatCode>General</c:formatCode>
                  <c:ptCount val="4"/>
                  <c:pt idx="0">
                    <c:v>1.7196836918456826</c:v>
                  </c:pt>
                  <c:pt idx="1">
                    <c:v>0.92136013588606946</c:v>
                  </c:pt>
                  <c:pt idx="2">
                    <c:v>0.46527626202074912</c:v>
                  </c:pt>
                  <c:pt idx="3">
                    <c:v>0.72831998462214476</c:v>
                  </c:pt>
                </c:numCache>
              </c:numRef>
            </c:plus>
            <c:minus>
              <c:numRef>
                <c:f>[2]Sheet1!$F$2:$F$5</c:f>
                <c:numCache>
                  <c:formatCode>General</c:formatCode>
                  <c:ptCount val="4"/>
                  <c:pt idx="0">
                    <c:v>1.7196836918456826</c:v>
                  </c:pt>
                  <c:pt idx="1">
                    <c:v>0.92136013588606946</c:v>
                  </c:pt>
                  <c:pt idx="2">
                    <c:v>0.46527626202074912</c:v>
                  </c:pt>
                  <c:pt idx="3">
                    <c:v>0.72831998462214476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[2]Sheet1!$E$2:$E$5</c:f>
              <c:numCache>
                <c:formatCode>General</c:formatCode>
                <c:ptCount val="4"/>
                <c:pt idx="0">
                  <c:v>32.378999999999998</c:v>
                </c:pt>
                <c:pt idx="1">
                  <c:v>25.8505</c:v>
                </c:pt>
                <c:pt idx="2">
                  <c:v>31.207000000000001</c:v>
                </c:pt>
                <c:pt idx="3">
                  <c:v>36.884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B-EC45-AB7D-3C28AF0D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7.0957984585543296E-2</c:v>
                  </c:pt>
                  <c:pt idx="2">
                    <c:v>6.5650942185859457E-2</c:v>
                  </c:pt>
                  <c:pt idx="3">
                    <c:v>3.8060695199414414E-2</c:v>
                  </c:pt>
                </c:numCache>
              </c:numRef>
            </c:plus>
            <c:minus>
              <c:numRef>
                <c:f>[2]Sheet1!$I$23:$I$26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7.0957984585543296E-2</c:v>
                  </c:pt>
                  <c:pt idx="2">
                    <c:v>6.5650942185859457E-2</c:v>
                  </c:pt>
                  <c:pt idx="3">
                    <c:v>3.8060695199414414E-2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[2]Sheet1!$H$23:$H$26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0.80025672949902704</c:v>
                </c:pt>
                <c:pt idx="2">
                  <c:v>0.96554709618319479</c:v>
                </c:pt>
                <c:pt idx="3">
                  <c:v>1.140144111257833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F-0F40-AF51-7154BBB3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Streptomycin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[3]Sheet1!$F$2:$F$5</c:f>
                <c:numCache>
                  <c:formatCode>General</c:formatCode>
                  <c:ptCount val="4"/>
                  <c:pt idx="0">
                    <c:v>0.23803431125225069</c:v>
                  </c:pt>
                  <c:pt idx="1">
                    <c:v>0.60431145391539287</c:v>
                  </c:pt>
                  <c:pt idx="2">
                    <c:v>2.0402492494790945</c:v>
                  </c:pt>
                  <c:pt idx="3">
                    <c:v>1.4677855202083632</c:v>
                  </c:pt>
                </c:numCache>
              </c:numRef>
            </c:plus>
            <c:minus>
              <c:numRef>
                <c:f>[3]Sheet1!$F$2:$F$5</c:f>
                <c:numCache>
                  <c:formatCode>General</c:formatCode>
                  <c:ptCount val="4"/>
                  <c:pt idx="0">
                    <c:v>0.23803431125225069</c:v>
                  </c:pt>
                  <c:pt idx="1">
                    <c:v>0.60431145391539287</c:v>
                  </c:pt>
                  <c:pt idx="2">
                    <c:v>2.0402492494790945</c:v>
                  </c:pt>
                  <c:pt idx="3">
                    <c:v>1.4677855202083632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[3]Sheet1!$E$2:$E$5</c:f>
              <c:numCache>
                <c:formatCode>General</c:formatCode>
                <c:ptCount val="4"/>
                <c:pt idx="0">
                  <c:v>57.697333333333326</c:v>
                </c:pt>
                <c:pt idx="1">
                  <c:v>54.514333333333333</c:v>
                </c:pt>
                <c:pt idx="2">
                  <c:v>57.127000000000002</c:v>
                </c:pt>
                <c:pt idx="3">
                  <c:v>56.515333333333331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E-804F-9974-2483FE9E5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8.5942594808052341E-3</c:v>
                  </c:pt>
                  <c:pt idx="2">
                    <c:v>3.9008529898025265E-2</c:v>
                  </c:pt>
                  <c:pt idx="3">
                    <c:v>2.3288565237280824E-2</c:v>
                  </c:pt>
                </c:numCache>
              </c:numRef>
            </c:plus>
            <c:minus>
              <c:numRef>
                <c:f>[3]Sheet1!$I$23:$I$26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8.5942594808052341E-3</c:v>
                  </c:pt>
                  <c:pt idx="2">
                    <c:v>3.9008529898025265E-2</c:v>
                  </c:pt>
                  <c:pt idx="3">
                    <c:v>2.3288565237280824E-2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[3]Sheet1!$H$23:$H$26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0.94482553756624821</c:v>
                </c:pt>
                <c:pt idx="2">
                  <c:v>0.9902117047126846</c:v>
                </c:pt>
                <c:pt idx="3">
                  <c:v>0.97948364628417162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C-3E43-9FED-2390A2F2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[4]Sheet1!$F$2:$F$5</c:f>
                <c:numCache>
                  <c:formatCode>General</c:formatCode>
                  <c:ptCount val="4"/>
                  <c:pt idx="0">
                    <c:v>0.60669761825805568</c:v>
                  </c:pt>
                  <c:pt idx="1">
                    <c:v>0.17324116139070234</c:v>
                  </c:pt>
                  <c:pt idx="2">
                    <c:v>0.40729350596345176</c:v>
                  </c:pt>
                  <c:pt idx="3">
                    <c:v>0.5303300858899106</c:v>
                  </c:pt>
                </c:numCache>
              </c:numRef>
            </c:plus>
            <c:minus>
              <c:numRef>
                <c:f>[4]Sheet1!$F$2:$F$5</c:f>
                <c:numCache>
                  <c:formatCode>General</c:formatCode>
                  <c:ptCount val="4"/>
                  <c:pt idx="0">
                    <c:v>0.60669761825805568</c:v>
                  </c:pt>
                  <c:pt idx="1">
                    <c:v>0.17324116139070234</c:v>
                  </c:pt>
                  <c:pt idx="2">
                    <c:v>0.40729350596345176</c:v>
                  </c:pt>
                  <c:pt idx="3">
                    <c:v>0.5303300858899106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[4]Sheet1!$E$2:$E$5</c:f>
              <c:numCache>
                <c:formatCode>General</c:formatCode>
                <c:ptCount val="4"/>
                <c:pt idx="0">
                  <c:v>53.522999999999996</c:v>
                </c:pt>
                <c:pt idx="1">
                  <c:v>55.292500000000004</c:v>
                </c:pt>
                <c:pt idx="2">
                  <c:v>53.569999999999993</c:v>
                </c:pt>
                <c:pt idx="3">
                  <c:v>53.151000000000003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4-2548-9B5F-8228FF57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8.4738029144788042E-3</c:v>
                  </c:pt>
                  <c:pt idx="2">
                    <c:v>1.8956132191867366E-2</c:v>
                  </c:pt>
                  <c:pt idx="3">
                    <c:v>1.3481203923249778E-3</c:v>
                  </c:pt>
                </c:numCache>
              </c:numRef>
            </c:plus>
            <c:minus>
              <c:numRef>
                <c:f>[4]Sheet1!$I$23:$I$26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8.4738029144788042E-3</c:v>
                  </c:pt>
                  <c:pt idx="2">
                    <c:v>1.8956132191867366E-2</c:v>
                  </c:pt>
                  <c:pt idx="3">
                    <c:v>1.3481203923249778E-3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[4]Sheet1!$H$23:$H$26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1.0331085798259236</c:v>
                </c:pt>
                <c:pt idx="2">
                  <c:v>1.0009855635918408</c:v>
                </c:pt>
                <c:pt idx="3">
                  <c:v>0.99305735759795932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7-9F40-A05F-209937C3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8</xdr:row>
      <xdr:rowOff>114300</xdr:rowOff>
    </xdr:from>
    <xdr:to>
      <xdr:col>4</xdr:col>
      <xdr:colOff>139700</xdr:colOff>
      <xdr:row>21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76D475-C942-4A44-8A9C-B0742FA32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28</xdr:row>
      <xdr:rowOff>38100</xdr:rowOff>
    </xdr:from>
    <xdr:to>
      <xdr:col>5</xdr:col>
      <xdr:colOff>374650</xdr:colOff>
      <xdr:row>41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4450CE-1CEF-214B-B2CD-B738CED10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609600</xdr:colOff>
      <xdr:row>8</xdr:row>
      <xdr:rowOff>114300</xdr:rowOff>
    </xdr:from>
    <xdr:to>
      <xdr:col>17</xdr:col>
      <xdr:colOff>139700</xdr:colOff>
      <xdr:row>21</xdr:row>
      <xdr:rowOff>50800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948101-564D-F049-91C0-5607CCD9B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831850</xdr:colOff>
      <xdr:row>28</xdr:row>
      <xdr:rowOff>38100</xdr:rowOff>
    </xdr:from>
    <xdr:to>
      <xdr:col>18</xdr:col>
      <xdr:colOff>374650</xdr:colOff>
      <xdr:row>41</xdr:row>
      <xdr:rowOff>139700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5E3EC9F-53FD-0740-A66B-4CF59ED63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609600</xdr:colOff>
      <xdr:row>51</xdr:row>
      <xdr:rowOff>76200</xdr:rowOff>
    </xdr:from>
    <xdr:to>
      <xdr:col>4</xdr:col>
      <xdr:colOff>787400</xdr:colOff>
      <xdr:row>64</xdr:row>
      <xdr:rowOff>177800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8D8557D-C727-3948-BD16-D5D4EF17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831850</xdr:colOff>
      <xdr:row>71</xdr:row>
      <xdr:rowOff>38100</xdr:rowOff>
    </xdr:from>
    <xdr:to>
      <xdr:col>5</xdr:col>
      <xdr:colOff>374650</xdr:colOff>
      <xdr:row>84</xdr:row>
      <xdr:rowOff>139700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9BFF43E-A4BA-244B-B4AF-2A18B04FC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609600</xdr:colOff>
      <xdr:row>51</xdr:row>
      <xdr:rowOff>76200</xdr:rowOff>
    </xdr:from>
    <xdr:to>
      <xdr:col>4</xdr:col>
      <xdr:colOff>787400</xdr:colOff>
      <xdr:row>64</xdr:row>
      <xdr:rowOff>177800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726FEC2-EE4F-4345-AF01-D5762E68F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831850</xdr:colOff>
      <xdr:row>71</xdr:row>
      <xdr:rowOff>38100</xdr:rowOff>
    </xdr:from>
    <xdr:to>
      <xdr:col>5</xdr:col>
      <xdr:colOff>374650</xdr:colOff>
      <xdr:row>84</xdr:row>
      <xdr:rowOff>139700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5391D7E-0BAE-344A-AAE5-7C43E4C80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319_Kasugamyc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326_Kasugamyc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205_Stre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121_Kan_confi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Average of Replicates</v>
          </cell>
        </row>
        <row r="2">
          <cell r="A2" t="str">
            <v>LVS</v>
          </cell>
          <cell r="E2">
            <v>33.518333333333331</v>
          </cell>
          <cell r="F2">
            <v>1.4113175876936173</v>
          </cell>
        </row>
        <row r="3">
          <cell r="A3" t="str">
            <v>Tn7::rpsu1</v>
          </cell>
          <cell r="E3">
            <v>30.516666666666666</v>
          </cell>
          <cell r="F3">
            <v>0.39992791017048773</v>
          </cell>
        </row>
        <row r="4">
          <cell r="A4" t="str">
            <v>Tn7::rpsu2</v>
          </cell>
          <cell r="E4">
            <v>34.262</v>
          </cell>
          <cell r="F4">
            <v>2.1029531616277164</v>
          </cell>
        </row>
        <row r="5">
          <cell r="A5" t="str">
            <v>Tn7::rpsu3</v>
          </cell>
          <cell r="E5">
            <v>39.749666666666663</v>
          </cell>
          <cell r="F5">
            <v>0.80846418184934521</v>
          </cell>
        </row>
        <row r="22">
          <cell r="H22" t="str">
            <v>Average Fold Change</v>
          </cell>
        </row>
        <row r="23">
          <cell r="A23" t="str">
            <v>LVS</v>
          </cell>
          <cell r="H23">
            <v>1</v>
          </cell>
          <cell r="I23">
            <v>0</v>
          </cell>
        </row>
        <row r="24">
          <cell r="A24" t="str">
            <v>Tn7::rpsu1</v>
          </cell>
          <cell r="H24">
            <v>0.91182596588086762</v>
          </cell>
          <cell r="I24">
            <v>4.9154307290868164E-2</v>
          </cell>
        </row>
        <row r="25">
          <cell r="A25" t="str">
            <v>Tn7::rpsu2</v>
          </cell>
          <cell r="H25">
            <v>1.0250471398627798</v>
          </cell>
          <cell r="I25">
            <v>0.1028431389497939</v>
          </cell>
        </row>
        <row r="26">
          <cell r="A26" t="str">
            <v>Tn7::rpsu3</v>
          </cell>
          <cell r="H26">
            <v>1.1871763867189253</v>
          </cell>
          <cell r="I26">
            <v>5.1581316481350233E-2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Average of Replicates</v>
          </cell>
        </row>
        <row r="2">
          <cell r="A2" t="str">
            <v>LVS</v>
          </cell>
          <cell r="E2">
            <v>32.378999999999998</v>
          </cell>
          <cell r="F2">
            <v>1.7196836918456826</v>
          </cell>
        </row>
        <row r="3">
          <cell r="A3" t="str">
            <v>Tn7::rpsu1</v>
          </cell>
          <cell r="E3">
            <v>25.8505</v>
          </cell>
          <cell r="F3">
            <v>0.92136013588606946</v>
          </cell>
        </row>
        <row r="4">
          <cell r="A4" t="str">
            <v>Tn7::rpsu2</v>
          </cell>
          <cell r="E4">
            <v>31.207000000000001</v>
          </cell>
          <cell r="F4">
            <v>0.46527626202074912</v>
          </cell>
        </row>
        <row r="5">
          <cell r="A5" t="str">
            <v>Tn7::rpsu3</v>
          </cell>
          <cell r="E5">
            <v>36.884</v>
          </cell>
          <cell r="F5">
            <v>0.72831998462214476</v>
          </cell>
        </row>
        <row r="22">
          <cell r="H22" t="str">
            <v>Average Fold Change</v>
          </cell>
        </row>
        <row r="23">
          <cell r="A23" t="str">
            <v>LVS</v>
          </cell>
          <cell r="H23">
            <v>1</v>
          </cell>
          <cell r="I23">
            <v>0</v>
          </cell>
        </row>
        <row r="24">
          <cell r="A24" t="str">
            <v>Tn7::rpsu1</v>
          </cell>
          <cell r="H24">
            <v>0.80025672949902704</v>
          </cell>
          <cell r="I24">
            <v>7.0957984585543296E-2</v>
          </cell>
        </row>
        <row r="25">
          <cell r="A25" t="str">
            <v>Tn7::rpsu2</v>
          </cell>
          <cell r="H25">
            <v>0.96554709618319479</v>
          </cell>
          <cell r="I25">
            <v>6.5650942185859457E-2</v>
          </cell>
        </row>
        <row r="26">
          <cell r="A26" t="str">
            <v>Tn7::rpsu3</v>
          </cell>
          <cell r="H26">
            <v>1.140144111257833</v>
          </cell>
          <cell r="I26">
            <v>3.8060695199414414E-2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Average of Replicates</v>
          </cell>
        </row>
        <row r="2">
          <cell r="A2" t="str">
            <v>LVS</v>
          </cell>
          <cell r="E2">
            <v>57.697333333333326</v>
          </cell>
          <cell r="F2">
            <v>0.23803431125225069</v>
          </cell>
        </row>
        <row r="3">
          <cell r="A3" t="str">
            <v>Tn7::rpsu1</v>
          </cell>
          <cell r="E3">
            <v>54.514333333333333</v>
          </cell>
          <cell r="F3">
            <v>0.60431145391539287</v>
          </cell>
        </row>
        <row r="4">
          <cell r="A4" t="str">
            <v>Tn7::rpsu2</v>
          </cell>
          <cell r="E4">
            <v>57.127000000000002</v>
          </cell>
          <cell r="F4">
            <v>2.0402492494790945</v>
          </cell>
        </row>
        <row r="5">
          <cell r="A5" t="str">
            <v>Tn7::rpsu3</v>
          </cell>
          <cell r="E5">
            <v>56.515333333333331</v>
          </cell>
          <cell r="F5">
            <v>1.4677855202083632</v>
          </cell>
        </row>
        <row r="22">
          <cell r="H22" t="str">
            <v>Average Fold Change</v>
          </cell>
        </row>
        <row r="23">
          <cell r="A23" t="str">
            <v>LVS</v>
          </cell>
          <cell r="H23">
            <v>1</v>
          </cell>
          <cell r="I23">
            <v>0</v>
          </cell>
        </row>
        <row r="24">
          <cell r="A24" t="str">
            <v>Tn7::rpsu1</v>
          </cell>
          <cell r="H24">
            <v>0.94482553756624821</v>
          </cell>
          <cell r="I24">
            <v>8.5942594808052341E-3</v>
          </cell>
        </row>
        <row r="25">
          <cell r="A25" t="str">
            <v>Tn7::rpsu2</v>
          </cell>
          <cell r="H25">
            <v>0.9902117047126846</v>
          </cell>
          <cell r="I25">
            <v>3.9008529898025265E-2</v>
          </cell>
        </row>
        <row r="26">
          <cell r="A26" t="str">
            <v>Tn7::rpsu3</v>
          </cell>
          <cell r="H26">
            <v>0.97948364628417162</v>
          </cell>
          <cell r="I26">
            <v>2.3288565237280824E-2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Average of Replicates</v>
          </cell>
        </row>
        <row r="2">
          <cell r="A2" t="str">
            <v>LVS</v>
          </cell>
          <cell r="E2">
            <v>53.522999999999996</v>
          </cell>
          <cell r="F2">
            <v>0.60669761825805568</v>
          </cell>
        </row>
        <row r="3">
          <cell r="A3" t="str">
            <v>Tn7::rpsu1</v>
          </cell>
          <cell r="E3">
            <v>55.292500000000004</v>
          </cell>
          <cell r="F3">
            <v>0.17324116139070234</v>
          </cell>
        </row>
        <row r="4">
          <cell r="A4" t="str">
            <v>Tn7::rpsu2</v>
          </cell>
          <cell r="E4">
            <v>53.569999999999993</v>
          </cell>
          <cell r="F4">
            <v>0.40729350596345176</v>
          </cell>
        </row>
        <row r="5">
          <cell r="A5" t="str">
            <v>Tn7::rpsu3</v>
          </cell>
          <cell r="E5">
            <v>53.151000000000003</v>
          </cell>
          <cell r="F5">
            <v>0.5303300858899106</v>
          </cell>
        </row>
        <row r="22">
          <cell r="H22" t="str">
            <v>Average Fold Change</v>
          </cell>
        </row>
        <row r="23">
          <cell r="A23" t="str">
            <v>LVS</v>
          </cell>
          <cell r="H23">
            <v>1</v>
          </cell>
          <cell r="I23">
            <v>0</v>
          </cell>
        </row>
        <row r="24">
          <cell r="A24" t="str">
            <v>Tn7::rpsu1</v>
          </cell>
          <cell r="H24">
            <v>1.0331085798259236</v>
          </cell>
          <cell r="I24">
            <v>8.4738029144788042E-3</v>
          </cell>
        </row>
        <row r="25">
          <cell r="A25" t="str">
            <v>Tn7::rpsu2</v>
          </cell>
          <cell r="H25">
            <v>1.0009855635918408</v>
          </cell>
          <cell r="I25">
            <v>1.8956132191867366E-2</v>
          </cell>
        </row>
        <row r="26">
          <cell r="A26" t="str">
            <v>Tn7::rpsu3</v>
          </cell>
          <cell r="H26">
            <v>0.99305735759795932</v>
          </cell>
          <cell r="I26">
            <v>1.3481203923249778E-3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E519-6DF4-2042-B78B-A39B1209E230}">
  <dimension ref="A1:AB71"/>
  <sheetViews>
    <sheetView tabSelected="1" workbookViewId="0">
      <selection activeCell="I25" sqref="I25:I28"/>
    </sheetView>
  </sheetViews>
  <sheetFormatPr baseColWidth="10" defaultRowHeight="16" x14ac:dyDescent="0.2"/>
  <sheetData>
    <row r="1" spans="1:23" x14ac:dyDescent="0.2">
      <c r="A1" t="s">
        <v>18</v>
      </c>
      <c r="M1" s="4"/>
      <c r="N1" t="s">
        <v>19</v>
      </c>
    </row>
    <row r="2" spans="1:23" x14ac:dyDescent="0.2">
      <c r="M2" s="4"/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M3" s="4"/>
      <c r="N3" s="1" t="s">
        <v>0</v>
      </c>
      <c r="O3" s="1" t="s">
        <v>1</v>
      </c>
      <c r="P3" s="1" t="s">
        <v>2</v>
      </c>
      <c r="Q3" s="1" t="s">
        <v>3</v>
      </c>
      <c r="R3" s="1" t="s">
        <v>4</v>
      </c>
      <c r="S3" s="1" t="s">
        <v>5</v>
      </c>
      <c r="T3" s="2" t="s">
        <v>6</v>
      </c>
    </row>
    <row r="4" spans="1:23" x14ac:dyDescent="0.2">
      <c r="A4" s="1" t="s">
        <v>7</v>
      </c>
      <c r="B4" s="3">
        <v>32.402999999999999</v>
      </c>
      <c r="C4" s="3">
        <v>35.104999999999997</v>
      </c>
      <c r="D4" s="3">
        <v>33.046999999999997</v>
      </c>
      <c r="E4" s="3">
        <f>AVERAGE(B4:D4)</f>
        <v>33.518333333333331</v>
      </c>
      <c r="F4" s="3">
        <f>STDEV(B4:C4)</f>
        <v>1.9106025227660501</v>
      </c>
      <c r="G4">
        <f>E4/E4</f>
        <v>1</v>
      </c>
      <c r="M4" s="4"/>
      <c r="N4" s="1" t="s">
        <v>7</v>
      </c>
      <c r="O4" s="3">
        <v>33.594999999999999</v>
      </c>
      <c r="P4" s="3">
        <v>31.163</v>
      </c>
      <c r="Q4" s="3"/>
      <c r="R4" s="3">
        <f>AVERAGE(O4:P4)</f>
        <v>32.378999999999998</v>
      </c>
      <c r="S4" s="3">
        <f>STDEV(O4:P4)</f>
        <v>1.7196836918456826</v>
      </c>
      <c r="T4">
        <f>R4/R4</f>
        <v>1</v>
      </c>
    </row>
    <row r="5" spans="1:23" x14ac:dyDescent="0.2">
      <c r="A5" s="1" t="s">
        <v>8</v>
      </c>
      <c r="B5" s="3">
        <v>30.757000000000001</v>
      </c>
      <c r="C5" s="3">
        <v>30.055</v>
      </c>
      <c r="D5" s="3">
        <v>30.738</v>
      </c>
      <c r="E5" s="3">
        <f t="shared" ref="E5:E7" si="0">AVERAGE(B5:D5)</f>
        <v>30.516666666666666</v>
      </c>
      <c r="F5" s="3">
        <f t="shared" ref="F5:F7" si="1">STDEV(B5:C5)</f>
        <v>0.4963889603929576</v>
      </c>
      <c r="G5">
        <f>E5/E4</f>
        <v>0.91044701904430414</v>
      </c>
      <c r="M5" s="4"/>
      <c r="N5" s="1" t="s">
        <v>8</v>
      </c>
      <c r="O5" s="3">
        <v>25.199000000000002</v>
      </c>
      <c r="P5" s="3">
        <v>26.501999999999999</v>
      </c>
      <c r="Q5" s="3"/>
      <c r="R5" s="3">
        <f t="shared" ref="R5:R7" si="2">AVERAGE(O5:P5)</f>
        <v>25.8505</v>
      </c>
      <c r="S5" s="3">
        <f t="shared" ref="S5:S7" si="3">STDEV(O5:P5)</f>
        <v>0.92136013588606946</v>
      </c>
      <c r="T5">
        <f>R5/R4</f>
        <v>0.7983724018654067</v>
      </c>
    </row>
    <row r="6" spans="1:23" x14ac:dyDescent="0.2">
      <c r="A6" s="1" t="s">
        <v>9</v>
      </c>
      <c r="B6" s="3">
        <v>35.444000000000003</v>
      </c>
      <c r="C6" s="3">
        <v>31.834</v>
      </c>
      <c r="D6" s="3">
        <v>35.508000000000003</v>
      </c>
      <c r="E6" s="3">
        <f t="shared" si="0"/>
        <v>34.262</v>
      </c>
      <c r="F6" s="3">
        <f t="shared" si="1"/>
        <v>2.5526554800834385</v>
      </c>
      <c r="G6">
        <f>E6/E4</f>
        <v>1.0221868629108448</v>
      </c>
      <c r="M6" s="4"/>
      <c r="N6" s="1" t="s">
        <v>9</v>
      </c>
      <c r="O6" s="3">
        <v>30.878</v>
      </c>
      <c r="P6" s="3">
        <v>31.536000000000001</v>
      </c>
      <c r="Q6" s="3"/>
      <c r="R6" s="3">
        <f t="shared" si="2"/>
        <v>31.207000000000001</v>
      </c>
      <c r="S6" s="3">
        <f t="shared" si="3"/>
        <v>0.46527626202074912</v>
      </c>
      <c r="T6">
        <f>R6/R4</f>
        <v>0.96380369992896642</v>
      </c>
    </row>
    <row r="7" spans="1:23" x14ac:dyDescent="0.2">
      <c r="A7" s="1" t="s">
        <v>10</v>
      </c>
      <c r="B7" s="3">
        <v>40.304000000000002</v>
      </c>
      <c r="C7" s="3">
        <v>40.122999999999998</v>
      </c>
      <c r="D7" s="3">
        <v>38.822000000000003</v>
      </c>
      <c r="E7" s="3">
        <f t="shared" si="0"/>
        <v>39.749666666666663</v>
      </c>
      <c r="F7" s="3">
        <f t="shared" si="1"/>
        <v>0.12798632739476826</v>
      </c>
      <c r="G7">
        <f>E7/E4</f>
        <v>1.1859082094376212</v>
      </c>
      <c r="M7" s="4"/>
      <c r="N7" s="1" t="s">
        <v>10</v>
      </c>
      <c r="O7" s="3">
        <v>37.399000000000001</v>
      </c>
      <c r="P7" s="3">
        <v>36.369</v>
      </c>
      <c r="Q7" s="3"/>
      <c r="R7" s="3">
        <f t="shared" si="2"/>
        <v>36.884</v>
      </c>
      <c r="S7" s="3">
        <f t="shared" si="3"/>
        <v>0.72831998462214476</v>
      </c>
      <c r="T7">
        <f>R7/R4</f>
        <v>1.1391333889249207</v>
      </c>
    </row>
    <row r="8" spans="1:23" x14ac:dyDescent="0.2">
      <c r="M8" s="4"/>
    </row>
    <row r="9" spans="1:23" x14ac:dyDescent="0.2">
      <c r="M9" s="4"/>
    </row>
    <row r="10" spans="1:23" x14ac:dyDescent="0.2">
      <c r="M10" s="4"/>
    </row>
    <row r="11" spans="1:23" x14ac:dyDescent="0.2">
      <c r="M11" s="4"/>
    </row>
    <row r="12" spans="1:23" x14ac:dyDescent="0.2">
      <c r="M12" s="4"/>
    </row>
    <row r="13" spans="1:23" x14ac:dyDescent="0.2">
      <c r="H13" t="s">
        <v>11</v>
      </c>
      <c r="J13" t="s">
        <v>12</v>
      </c>
      <c r="L13" t="s">
        <v>13</v>
      </c>
      <c r="M13" s="4"/>
      <c r="U13" t="s">
        <v>11</v>
      </c>
      <c r="W13" t="s">
        <v>12</v>
      </c>
    </row>
    <row r="14" spans="1:23" x14ac:dyDescent="0.2">
      <c r="H14">
        <f>TTEST(B4:D4,B5:D5,2,2)</f>
        <v>2.3921506816640663E-2</v>
      </c>
      <c r="J14">
        <f>E5/E4</f>
        <v>0.91044701904430414</v>
      </c>
      <c r="L14">
        <f>TTEST(B4:D4,B5:D5,2,2)</f>
        <v>2.3921506816640663E-2</v>
      </c>
      <c r="M14" s="4"/>
      <c r="U14">
        <f>TTEST(O4:Q4,O5:Q5,2,2)</f>
        <v>4.1867383300381249E-2</v>
      </c>
      <c r="W14">
        <f>R5/R4</f>
        <v>0.7983724018654067</v>
      </c>
    </row>
    <row r="15" spans="1:23" x14ac:dyDescent="0.2">
      <c r="H15">
        <f>TTEST(B5:D5,B6:D6,2,2)</f>
        <v>3.876352564701311E-2</v>
      </c>
      <c r="J15">
        <f>E6/E4</f>
        <v>1.0221868629108448</v>
      </c>
      <c r="L15">
        <f>TTEST(B4:D4,B6:D6,2,2)</f>
        <v>0.63780837650662936</v>
      </c>
      <c r="M15" s="4"/>
      <c r="U15">
        <f>TTEST(O5:Q5,O6:Q6,2,2)</f>
        <v>1.8064315092293868E-2</v>
      </c>
      <c r="W15">
        <f>R6/R4</f>
        <v>0.96380369992896642</v>
      </c>
    </row>
    <row r="16" spans="1:23" x14ac:dyDescent="0.2">
      <c r="H16">
        <f>TTEST(B6:D6,B7:D7,2,2)</f>
        <v>1.3490829416293518E-2</v>
      </c>
      <c r="J16">
        <f>E7/E4</f>
        <v>1.1859082094376212</v>
      </c>
      <c r="L16">
        <f>TTEST(B4:D4,B7:D7,2,2)</f>
        <v>2.6762637441970719E-3</v>
      </c>
      <c r="M16" s="4"/>
      <c r="U16">
        <f>TTEST(O6:Q6,O7:Q7,2,2)</f>
        <v>1.1390513874579613E-2</v>
      </c>
      <c r="W16">
        <f>R7/R4</f>
        <v>1.1391333889249207</v>
      </c>
    </row>
    <row r="17" spans="1:22" x14ac:dyDescent="0.2">
      <c r="M17" s="4"/>
    </row>
    <row r="18" spans="1:22" x14ac:dyDescent="0.2">
      <c r="M18" s="4"/>
    </row>
    <row r="19" spans="1:22" x14ac:dyDescent="0.2">
      <c r="M19" s="4"/>
    </row>
    <row r="20" spans="1:22" x14ac:dyDescent="0.2">
      <c r="M20" s="4"/>
    </row>
    <row r="21" spans="1:22" x14ac:dyDescent="0.2">
      <c r="M21" s="4"/>
    </row>
    <row r="22" spans="1:22" x14ac:dyDescent="0.2">
      <c r="M22" s="4"/>
    </row>
    <row r="23" spans="1:22" x14ac:dyDescent="0.2">
      <c r="M23" s="4"/>
    </row>
    <row r="24" spans="1:22" x14ac:dyDescent="0.2">
      <c r="A24" s="1" t="s">
        <v>0</v>
      </c>
      <c r="B24" s="1" t="s">
        <v>1</v>
      </c>
      <c r="C24" s="1" t="s">
        <v>2</v>
      </c>
      <c r="D24" s="1" t="s">
        <v>3</v>
      </c>
      <c r="E24" s="2" t="s">
        <v>14</v>
      </c>
      <c r="F24" s="2" t="s">
        <v>15</v>
      </c>
      <c r="G24" s="2" t="s">
        <v>16</v>
      </c>
      <c r="H24" s="2" t="s">
        <v>17</v>
      </c>
      <c r="I24" s="2" t="s">
        <v>5</v>
      </c>
      <c r="M24" s="4"/>
      <c r="N24" s="1" t="s">
        <v>0</v>
      </c>
      <c r="O24" s="1" t="s">
        <v>1</v>
      </c>
      <c r="P24" s="1" t="s">
        <v>2</v>
      </c>
      <c r="Q24" s="1" t="s">
        <v>3</v>
      </c>
      <c r="R24" s="2" t="s">
        <v>14</v>
      </c>
      <c r="S24" s="2" t="s">
        <v>15</v>
      </c>
      <c r="T24" s="2" t="s">
        <v>16</v>
      </c>
      <c r="U24" s="2" t="s">
        <v>17</v>
      </c>
      <c r="V24" s="2" t="s">
        <v>5</v>
      </c>
    </row>
    <row r="25" spans="1:22" x14ac:dyDescent="0.2">
      <c r="A25" s="1" t="s">
        <v>7</v>
      </c>
      <c r="B25" s="3">
        <v>32.402999999999999</v>
      </c>
      <c r="C25" s="3">
        <v>35.104999999999997</v>
      </c>
      <c r="D25" s="3">
        <v>33.046999999999997</v>
      </c>
      <c r="E25">
        <f>B25/B25</f>
        <v>1</v>
      </c>
      <c r="F25">
        <f>C25/C25</f>
        <v>1</v>
      </c>
      <c r="G25">
        <f>D25/D25</f>
        <v>1</v>
      </c>
      <c r="H25">
        <f>AVERAGE(E25:G25)</f>
        <v>1</v>
      </c>
      <c r="I25">
        <f>STDEV(E25:G25)</f>
        <v>0</v>
      </c>
      <c r="M25" s="4"/>
      <c r="N25" s="1" t="s">
        <v>7</v>
      </c>
      <c r="O25" s="3">
        <v>33.594999999999999</v>
      </c>
      <c r="P25" s="3">
        <v>31.163</v>
      </c>
      <c r="Q25" s="3"/>
      <c r="R25">
        <f>O25/O25</f>
        <v>1</v>
      </c>
      <c r="S25">
        <f>P25/P25</f>
        <v>1</v>
      </c>
      <c r="T25" t="e">
        <f>Q25/Q25</f>
        <v>#DIV/0!</v>
      </c>
      <c r="U25">
        <f>AVERAGE(R25:S25)</f>
        <v>1</v>
      </c>
      <c r="V25">
        <f>STDEV(R25:S25)</f>
        <v>0</v>
      </c>
    </row>
    <row r="26" spans="1:22" x14ac:dyDescent="0.2">
      <c r="A26" s="1" t="s">
        <v>8</v>
      </c>
      <c r="B26" s="3">
        <v>30.757000000000001</v>
      </c>
      <c r="C26" s="3">
        <v>30.055</v>
      </c>
      <c r="D26" s="3">
        <v>30.738</v>
      </c>
      <c r="E26">
        <f>B26/B25</f>
        <v>0.94920223436101603</v>
      </c>
      <c r="F26">
        <f>C26/C25</f>
        <v>0.85614584816977646</v>
      </c>
      <c r="G26">
        <f>D26/D25</f>
        <v>0.93012981511181048</v>
      </c>
      <c r="H26">
        <f t="shared" ref="H26:H28" si="4">AVERAGE(E26:G26)</f>
        <v>0.91182596588086762</v>
      </c>
      <c r="I26">
        <f t="shared" ref="I26:I28" si="5">STDEV(E26:G26)</f>
        <v>4.9154307290868164E-2</v>
      </c>
      <c r="M26" s="4"/>
      <c r="N26" s="1" t="s">
        <v>8</v>
      </c>
      <c r="O26" s="3">
        <v>25.199000000000002</v>
      </c>
      <c r="P26" s="3">
        <v>26.501999999999999</v>
      </c>
      <c r="Q26" s="3"/>
      <c r="R26">
        <f>O26/O25</f>
        <v>0.75008185741925892</v>
      </c>
      <c r="S26">
        <f>P26/P25</f>
        <v>0.85043160157879527</v>
      </c>
      <c r="T26" t="e">
        <f>Q26/Q25</f>
        <v>#DIV/0!</v>
      </c>
      <c r="U26">
        <f t="shared" ref="U26:U28" si="6">AVERAGE(R26:S26)</f>
        <v>0.80025672949902704</v>
      </c>
      <c r="V26">
        <f t="shared" ref="V26:V28" si="7">STDEV(R26:S26)</f>
        <v>7.0957984585543296E-2</v>
      </c>
    </row>
    <row r="27" spans="1:22" x14ac:dyDescent="0.2">
      <c r="A27" s="1" t="s">
        <v>9</v>
      </c>
      <c r="B27" s="3">
        <v>35.444000000000003</v>
      </c>
      <c r="C27" s="3">
        <v>31.834</v>
      </c>
      <c r="D27" s="3">
        <v>35.508000000000003</v>
      </c>
      <c r="E27">
        <f>B27/B25</f>
        <v>1.0938493349381231</v>
      </c>
      <c r="F27">
        <f>C27/C25</f>
        <v>0.9068223899729384</v>
      </c>
      <c r="G27">
        <f>D27/D25</f>
        <v>1.074469694677278</v>
      </c>
      <c r="H27">
        <f t="shared" si="4"/>
        <v>1.0250471398627798</v>
      </c>
      <c r="I27">
        <f t="shared" si="5"/>
        <v>0.1028431389497939</v>
      </c>
      <c r="M27" s="4"/>
      <c r="N27" s="1" t="s">
        <v>9</v>
      </c>
      <c r="O27" s="3">
        <v>30.878</v>
      </c>
      <c r="P27" s="3">
        <v>31.536000000000001</v>
      </c>
      <c r="Q27" s="3"/>
      <c r="R27">
        <f>O27/O25</f>
        <v>0.91912486977228758</v>
      </c>
      <c r="S27">
        <f>P27/P25</f>
        <v>1.011969322594102</v>
      </c>
      <c r="T27" t="e">
        <f>Q27/Q25</f>
        <v>#DIV/0!</v>
      </c>
      <c r="U27">
        <f t="shared" si="6"/>
        <v>0.96554709618319479</v>
      </c>
      <c r="V27">
        <f t="shared" si="7"/>
        <v>6.5650942185859457E-2</v>
      </c>
    </row>
    <row r="28" spans="1:22" x14ac:dyDescent="0.2">
      <c r="A28" s="1" t="s">
        <v>10</v>
      </c>
      <c r="B28" s="3">
        <v>40.304000000000002</v>
      </c>
      <c r="C28" s="3">
        <v>40.122999999999998</v>
      </c>
      <c r="D28" s="3">
        <v>38.822000000000003</v>
      </c>
      <c r="E28">
        <f>B28/B25</f>
        <v>1.2438354473351234</v>
      </c>
      <c r="F28">
        <f>C28/C25</f>
        <v>1.1429426007691212</v>
      </c>
      <c r="G28">
        <f>D28/D25</f>
        <v>1.1747511120525314</v>
      </c>
      <c r="H28">
        <f t="shared" si="4"/>
        <v>1.1871763867189253</v>
      </c>
      <c r="I28">
        <f t="shared" si="5"/>
        <v>5.1581316481350233E-2</v>
      </c>
      <c r="M28" s="4"/>
      <c r="N28" s="1" t="s">
        <v>10</v>
      </c>
      <c r="O28" s="3">
        <v>37.399000000000001</v>
      </c>
      <c r="P28" s="3">
        <v>36.369</v>
      </c>
      <c r="Q28" s="3"/>
      <c r="R28">
        <f>O28/O25</f>
        <v>1.1132311355856528</v>
      </c>
      <c r="S28">
        <f>P28/P25</f>
        <v>1.1670570869300132</v>
      </c>
      <c r="T28" t="e">
        <f>Q28/Q25</f>
        <v>#DIV/0!</v>
      </c>
      <c r="U28">
        <f t="shared" si="6"/>
        <v>1.140144111257833</v>
      </c>
      <c r="V28">
        <f t="shared" si="7"/>
        <v>3.8060695199414414E-2</v>
      </c>
    </row>
    <row r="29" spans="1:22" x14ac:dyDescent="0.2">
      <c r="M29" s="4"/>
    </row>
    <row r="30" spans="1:22" x14ac:dyDescent="0.2">
      <c r="M30" s="4"/>
    </row>
    <row r="31" spans="1:22" x14ac:dyDescent="0.2">
      <c r="M31" s="4"/>
    </row>
    <row r="32" spans="1:22" x14ac:dyDescent="0.2">
      <c r="M32" s="4"/>
    </row>
    <row r="33" spans="1:28" x14ac:dyDescent="0.2">
      <c r="M33" s="4"/>
    </row>
    <row r="34" spans="1:28" x14ac:dyDescent="0.2">
      <c r="M34" s="4"/>
    </row>
    <row r="35" spans="1:28" x14ac:dyDescent="0.2">
      <c r="M35" s="4"/>
    </row>
    <row r="36" spans="1:28" x14ac:dyDescent="0.2">
      <c r="M36" s="4"/>
    </row>
    <row r="37" spans="1:28" x14ac:dyDescent="0.2">
      <c r="M37" s="4"/>
    </row>
    <row r="38" spans="1:28" x14ac:dyDescent="0.2">
      <c r="M38" s="4"/>
    </row>
    <row r="39" spans="1:28" x14ac:dyDescent="0.2">
      <c r="M39" s="4"/>
    </row>
    <row r="40" spans="1:28" x14ac:dyDescent="0.2">
      <c r="M40" s="4"/>
    </row>
    <row r="41" spans="1:28" x14ac:dyDescent="0.2">
      <c r="M41" s="4"/>
    </row>
    <row r="42" spans="1:28" x14ac:dyDescent="0.2">
      <c r="M42" s="4"/>
    </row>
    <row r="43" spans="1:2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2">
      <c r="A44" t="s">
        <v>20</v>
      </c>
      <c r="M44" s="5"/>
    </row>
    <row r="45" spans="1:28" x14ac:dyDescent="0.2">
      <c r="M45" s="5"/>
    </row>
    <row r="46" spans="1:28" x14ac:dyDescent="0.2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2" t="s">
        <v>6</v>
      </c>
      <c r="M46" s="5"/>
    </row>
    <row r="47" spans="1:28" x14ac:dyDescent="0.2">
      <c r="A47" s="1" t="s">
        <v>7</v>
      </c>
      <c r="B47" s="3">
        <v>53.951999999999998</v>
      </c>
      <c r="C47" s="3">
        <v>53.094000000000001</v>
      </c>
      <c r="D47" s="3"/>
      <c r="E47" s="3">
        <f>AVERAGE(B47:D47)</f>
        <v>53.522999999999996</v>
      </c>
      <c r="F47" s="3">
        <f>STDEV(B47:D47)</f>
        <v>0.60669761825805568</v>
      </c>
      <c r="G47">
        <f>E47/E47</f>
        <v>1</v>
      </c>
    </row>
    <row r="48" spans="1:28" x14ac:dyDescent="0.2">
      <c r="A48" s="1" t="s">
        <v>8</v>
      </c>
      <c r="B48" s="3">
        <v>55.414999999999999</v>
      </c>
      <c r="C48" s="3">
        <v>55.17</v>
      </c>
      <c r="D48" s="3"/>
      <c r="E48" s="3">
        <f t="shared" ref="E48:E49" si="8">AVERAGE(B48:D48)</f>
        <v>55.292500000000004</v>
      </c>
      <c r="F48" s="3">
        <f t="shared" ref="F48:F50" si="9">STDEV(B48:D48)</f>
        <v>0.17324116139070234</v>
      </c>
      <c r="G48">
        <f>E48/E47</f>
        <v>1.0330605534069468</v>
      </c>
    </row>
    <row r="49" spans="1:10" x14ac:dyDescent="0.2">
      <c r="A49" s="1" t="s">
        <v>9</v>
      </c>
      <c r="B49" s="3">
        <v>53.281999999999996</v>
      </c>
      <c r="C49" s="3">
        <v>53.857999999999997</v>
      </c>
      <c r="D49" s="3"/>
      <c r="E49" s="3">
        <f t="shared" si="8"/>
        <v>53.569999999999993</v>
      </c>
      <c r="F49" s="3">
        <f t="shared" si="9"/>
        <v>0.40729350596345176</v>
      </c>
      <c r="G49">
        <f>E49/E47</f>
        <v>1.0008781271602862</v>
      </c>
    </row>
    <row r="50" spans="1:10" x14ac:dyDescent="0.2">
      <c r="A50" s="1" t="s">
        <v>10</v>
      </c>
      <c r="B50" s="3">
        <v>53.526000000000003</v>
      </c>
      <c r="C50" s="3">
        <v>52.776000000000003</v>
      </c>
      <c r="D50" s="3"/>
      <c r="E50" s="3">
        <f>AVERAGE(B50:D50)</f>
        <v>53.151000000000003</v>
      </c>
      <c r="F50" s="3">
        <f t="shared" si="9"/>
        <v>0.5303300858899106</v>
      </c>
      <c r="G50">
        <f>E50/E47</f>
        <v>0.99304971694411759</v>
      </c>
    </row>
    <row r="56" spans="1:10" x14ac:dyDescent="0.2">
      <c r="H56" t="s">
        <v>11</v>
      </c>
      <c r="J56" t="s">
        <v>12</v>
      </c>
    </row>
    <row r="57" spans="1:10" x14ac:dyDescent="0.2">
      <c r="H57">
        <f>TTEST(B47:D47,B48:D48,2,2)</f>
        <v>5.8086744241201083E-2</v>
      </c>
      <c r="J57">
        <f>E48/E47</f>
        <v>1.0330605534069468</v>
      </c>
    </row>
    <row r="58" spans="1:10" x14ac:dyDescent="0.2">
      <c r="H58">
        <f>TTEST(B48:D48,B49:D49,2,2)</f>
        <v>3.1463400808467504E-2</v>
      </c>
      <c r="J58">
        <f>E49/E47</f>
        <v>1.0008781271602862</v>
      </c>
    </row>
    <row r="59" spans="1:10" x14ac:dyDescent="0.2">
      <c r="H59">
        <f>TTEST(B49:D49,B50:D50,2,2)</f>
        <v>0.46902394215062537</v>
      </c>
      <c r="J59">
        <f>E50/E47</f>
        <v>0.99304971694411759</v>
      </c>
    </row>
    <row r="67" spans="1:9" x14ac:dyDescent="0.2">
      <c r="A67" s="1" t="s">
        <v>0</v>
      </c>
      <c r="B67" s="1" t="s">
        <v>1</v>
      </c>
      <c r="C67" s="1" t="s">
        <v>2</v>
      </c>
      <c r="D67" s="1" t="s">
        <v>3</v>
      </c>
      <c r="E67" s="2" t="s">
        <v>14</v>
      </c>
      <c r="F67" s="2" t="s">
        <v>15</v>
      </c>
      <c r="G67" s="2" t="s">
        <v>16</v>
      </c>
      <c r="H67" s="2" t="s">
        <v>17</v>
      </c>
      <c r="I67" s="2" t="s">
        <v>5</v>
      </c>
    </row>
    <row r="68" spans="1:9" x14ac:dyDescent="0.2">
      <c r="A68" s="1" t="s">
        <v>7</v>
      </c>
      <c r="B68" s="3">
        <v>53.951999999999998</v>
      </c>
      <c r="C68" s="3">
        <v>53.094000000000001</v>
      </c>
      <c r="D68" s="3"/>
      <c r="E68">
        <f>B68/B68</f>
        <v>1</v>
      </c>
      <c r="F68">
        <f>C68/C68</f>
        <v>1</v>
      </c>
      <c r="G68" t="e">
        <f>D68/D68</f>
        <v>#DIV/0!</v>
      </c>
      <c r="H68">
        <f>AVERAGE(E68:F68)</f>
        <v>1</v>
      </c>
      <c r="I68">
        <f>STDEV(E68:F68)</f>
        <v>0</v>
      </c>
    </row>
    <row r="69" spans="1:9" x14ac:dyDescent="0.2">
      <c r="A69" s="1" t="s">
        <v>8</v>
      </c>
      <c r="B69" s="3">
        <v>55.414999999999999</v>
      </c>
      <c r="C69" s="3">
        <v>55.17</v>
      </c>
      <c r="D69" s="3"/>
      <c r="E69">
        <f>B69/B68</f>
        <v>1.0271166963226572</v>
      </c>
      <c r="F69">
        <f>C69/C68</f>
        <v>1.0391004633291898</v>
      </c>
      <c r="G69" t="e">
        <f>D69/D68</f>
        <v>#DIV/0!</v>
      </c>
      <c r="H69">
        <f t="shared" ref="H69:H71" si="10">AVERAGE(E69:F69)</f>
        <v>1.0331085798259236</v>
      </c>
      <c r="I69">
        <f t="shared" ref="I69:I71" si="11">STDEV(E69:F69)</f>
        <v>8.4738029144788042E-3</v>
      </c>
    </row>
    <row r="70" spans="1:9" x14ac:dyDescent="0.2">
      <c r="A70" s="1" t="s">
        <v>9</v>
      </c>
      <c r="B70" s="3">
        <v>53.281999999999996</v>
      </c>
      <c r="C70" s="3">
        <v>53.857999999999997</v>
      </c>
      <c r="D70" s="3"/>
      <c r="E70">
        <f>B70/B68</f>
        <v>0.98758155397390268</v>
      </c>
      <c r="F70">
        <f>C70/C68</f>
        <v>1.0143895732097787</v>
      </c>
      <c r="G70" t="e">
        <f>D70/D68</f>
        <v>#DIV/0!</v>
      </c>
      <c r="H70">
        <f t="shared" si="10"/>
        <v>1.0009855635918408</v>
      </c>
      <c r="I70">
        <f t="shared" si="11"/>
        <v>1.8956132191867366E-2</v>
      </c>
    </row>
    <row r="71" spans="1:9" x14ac:dyDescent="0.2">
      <c r="A71" s="1" t="s">
        <v>10</v>
      </c>
      <c r="B71" s="3">
        <v>53.526000000000003</v>
      </c>
      <c r="C71" s="3">
        <v>52.776000000000003</v>
      </c>
      <c r="D71" s="3"/>
      <c r="E71">
        <f>B71/B68</f>
        <v>0.99210409252669052</v>
      </c>
      <c r="F71">
        <f>C71/C68</f>
        <v>0.99401062266922824</v>
      </c>
      <c r="G71" t="e">
        <f>D71/D68</f>
        <v>#DIV/0!</v>
      </c>
      <c r="H71">
        <f t="shared" si="10"/>
        <v>0.99305735759795932</v>
      </c>
      <c r="I71">
        <f t="shared" si="11"/>
        <v>1.3481203923249778E-3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2021-03-29T17:08:40Z</dcterms:created>
  <dcterms:modified xsi:type="dcterms:W3CDTF">2021-04-05T14:49:52Z</dcterms:modified>
</cp:coreProperties>
</file>