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A8C56177-49C0-BA48-96C2-5A66E937F960}" xr6:coauthVersionLast="45" xr6:coauthVersionMax="46" xr10:uidLastSave="{00000000-0000-0000-0000-000000000000}"/>
  <bookViews>
    <workbookView xWindow="0" yWindow="460" windowWidth="25600" windowHeight="155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B26" i="1"/>
  <c r="C25" i="1"/>
  <c r="B25" i="1"/>
  <c r="C24" i="1"/>
  <c r="F24" i="1"/>
  <c r="B24" i="1"/>
  <c r="E24" i="1"/>
  <c r="C23" i="1"/>
  <c r="B23" i="1"/>
  <c r="C5" i="1"/>
  <c r="B5" i="1"/>
  <c r="B4" i="1"/>
  <c r="C4" i="1"/>
  <c r="C3" i="1"/>
  <c r="B3" i="1"/>
  <c r="C2" i="1"/>
  <c r="B2" i="1"/>
  <c r="F3" i="1"/>
  <c r="F4" i="1"/>
  <c r="F5" i="1"/>
  <c r="F2" i="1"/>
  <c r="E3" i="1"/>
  <c r="E4" i="1"/>
  <c r="E5" i="1"/>
  <c r="E2" i="1"/>
  <c r="G26" i="1"/>
  <c r="G25" i="1"/>
  <c r="G24" i="1"/>
  <c r="G23" i="1"/>
  <c r="F26" i="1"/>
  <c r="F25" i="1"/>
  <c r="F23" i="1"/>
  <c r="E26" i="1"/>
  <c r="E25" i="1"/>
  <c r="E23" i="1"/>
  <c r="I23" i="1"/>
  <c r="H26" i="1"/>
  <c r="H23" i="1"/>
  <c r="H24" i="1"/>
  <c r="H25" i="1"/>
  <c r="I26" i="1"/>
  <c r="I25" i="1"/>
  <c r="I24" i="1"/>
  <c r="H13" i="1"/>
  <c r="H12" i="1"/>
  <c r="H14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<sst xmlns="http://schemas.openxmlformats.org/spreadsheetml/2006/main" count="27" uniqueCount="18">
  <si>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</si>
  <si>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</si>
  <si>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</si>
  <si>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</si>
  <si>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</si>
  <si>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</si>
  <si>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</si>
  <si>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</si>
  <si>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</si>
  <si>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</si>
  <si>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</si>
  <si>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</si>
  <si>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</si>
  <si>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</si>
  <si>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</si>
  <si>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</si>
  <si>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</si>
  <si>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Note that radii were taken and multiplied by 2 to determine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</si>
</sst>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Streptomycin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3.3997694039449207</c:v>
                  </c:pt>
                  <c:pt idx="1">
                    <c:v>0.72407734393502532</c:v>
                  </c:pt>
                  <c:pt idx="2">
                    <c:v>8.0610173055269477E-2</c:v>
                  </c:pt>
                  <c:pt idx="3">
                    <c:v>1.7578674580297551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3.3997694039449207</c:v>
                  </c:pt>
                  <c:pt idx="1">
                    <c:v>0.72407734393502532</c:v>
                  </c:pt>
                  <c:pt idx="2">
                    <c:v>8.0610173055269477E-2</c:v>
                  </c:pt>
                  <c:pt idx="3">
                    <c:v>1.7578674580297551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55.147999999999996</c:v>
                </c:pt>
                <c:pt idx="1">
                  <c:v>54.86</c:v>
                </c:pt>
                <c:pt idx="2">
                  <c:v>56.131</c:v>
                </c:pt>
                <c:pt idx="3">
                  <c:v>58.045000000000002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4.8288201803448234E-2</c:v>
                  </c:pt>
                  <c:pt idx="2">
                    <c:v>6.4330913093964159E-2</c:v>
                  </c:pt>
                  <c:pt idx="3">
                    <c:v>3.3073954898589747E-2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4.8288201803448234E-2</c:v>
                  </c:pt>
                  <c:pt idx="2">
                    <c:v>6.4330913093964159E-2</c:v>
                  </c:pt>
                  <c:pt idx="3">
                    <c:v>3.3073954898589747E-2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0.99626612706773487</c:v>
                </c:pt>
                <c:pt idx="2">
                  <c:v>1.0198077017304772</c:v>
                </c:pt>
                <c:pt idx="3">
                  <c:v>1.0535508433663203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topLeftCell="A5" workbookViewId="0">
      <selection activeCell="F12" sqref="F12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f>28.776*2</f>
        <v>57.552</v>
      </c>
      <c r="C2" s="2">
        <f>26.372*2</f>
        <v>52.744</v>
      </c>
      <c r="D2" s="2"/>
      <c r="E2" s="2">
        <f>AVERAGE(B2:C2)</f>
        <v>55.147999999999996</v>
      </c>
      <c r="F2" s="2">
        <f>STDEV(B2:C2)</f>
        <v>3.3997694039449207</v>
      </c>
      <c r="G2">
        <f>E2/E2</f>
        <v>1</v>
      </c>
    </row>
    <row r="3" spans="1:10" x14ac:dyDescent="0.2">
      <c r="A3" s="1" t="s">
        <v>2</v>
      </c>
      <c r="B3" s="2">
        <f>27.686*2</f>
        <v>55.372</v>
      </c>
      <c r="C3" s="2">
        <f>27.174*2</f>
        <v>54.347999999999999</v>
      </c>
      <c r="D3" s="2"/>
      <c r="E3" s="2">
        <f t="shared" ref="E3:E5" si="0">AVERAGE(B3:C3)</f>
        <v>54.86</v>
      </c>
      <c r="F3" s="2">
        <f t="shared" ref="F3:F5" si="1">STDEV(B3:C3)</f>
        <v>0.72407734393502532</v>
      </c>
      <c r="G3">
        <f>E3/E2</f>
        <v>0.99477768912743891</v>
      </c>
    </row>
    <row r="4" spans="1:10" x14ac:dyDescent="0.2">
      <c r="A4" s="1" t="s">
        <v>3</v>
      </c>
      <c r="B4" s="2">
        <f>28.037*2</f>
        <v>56.073999999999998</v>
      </c>
      <c r="C4" s="2">
        <f>28.094*2</f>
        <v>56.188000000000002</v>
      </c>
      <c r="D4" s="2"/>
      <c r="E4" s="2">
        <f t="shared" si="0"/>
        <v>56.131</v>
      </c>
      <c r="F4" s="2">
        <f t="shared" si="1"/>
        <v>8.0610173055269477E-2</v>
      </c>
      <c r="G4">
        <f>E4/E2</f>
        <v>1.0178247624573875</v>
      </c>
    </row>
    <row r="5" spans="1:10" x14ac:dyDescent="0.2">
      <c r="A5" s="1" t="s">
        <v>4</v>
      </c>
      <c r="B5" s="2">
        <f>29.644*2</f>
        <v>59.287999999999997</v>
      </c>
      <c r="C5" s="2">
        <f>28.401*2</f>
        <v>56.802</v>
      </c>
      <c r="D5" s="2"/>
      <c r="E5" s="2">
        <f t="shared" si="0"/>
        <v>58.045000000000002</v>
      </c>
      <c r="F5" s="2">
        <f t="shared" si="1"/>
        <v>1.7578674580297551</v>
      </c>
      <c r="G5">
        <f>E5/E2</f>
        <v>1.0525313701312833</v>
      </c>
    </row>
    <row r="7" spans="1:10" x14ac:dyDescent="0.2">
      <c r="F7" t="s">
        <v>17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0.91742956378782481</v>
      </c>
      <c r="J12">
        <f>E3/E2</f>
        <v>0.99477768912743891</v>
      </c>
    </row>
    <row r="13" spans="1:10" x14ac:dyDescent="0.2">
      <c r="H13">
        <f>TTEST(B3:D3,B4:D4,2,2)</f>
        <v>0.13242361242469258</v>
      </c>
      <c r="J13">
        <f>E4/E2</f>
        <v>1.0178247624573875</v>
      </c>
    </row>
    <row r="14" spans="1:10" x14ac:dyDescent="0.2">
      <c r="H14">
        <f>TTEST(B4:D4,B5:D5,2,2)</f>
        <v>0.26384571825177483</v>
      </c>
      <c r="J14">
        <f>E5/E2</f>
        <v>1.0525313701312833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f>28.776*2</f>
        <v>57.552</v>
      </c>
      <c r="C23" s="2">
        <f>26.372*2</f>
        <v>52.744</v>
      </c>
      <c r="D23" s="2"/>
      <c r="E23">
        <f>B23/B23</f>
        <v>1</v>
      </c>
      <c r="F23">
        <f>C23/C23</f>
        <v>1</v>
      </c>
      <c r="G23" t="e">
        <f>D23/D23</f>
        <v>#DIV/0!</v>
      </c>
      <c r="H23">
        <f>AVERAGE(E23:F23)</f>
        <v>1</v>
      </c>
      <c r="I23">
        <f>STDEV(E23:F23)</f>
        <v>0</v>
      </c>
    </row>
    <row r="24" spans="1:9" x14ac:dyDescent="0.2">
      <c r="A24" s="1" t="s">
        <v>2</v>
      </c>
      <c r="B24" s="2">
        <f>27.686*2</f>
        <v>55.372</v>
      </c>
      <c r="C24" s="2">
        <f>27.174*2</f>
        <v>54.347999999999999</v>
      </c>
      <c r="D24" s="2"/>
      <c r="E24">
        <f>B24/B23</f>
        <v>0.96212121212121215</v>
      </c>
      <c r="F24">
        <f>C24/C23</f>
        <v>1.0304110420142576</v>
      </c>
      <c r="G24" t="e">
        <f>D24/D23</f>
        <v>#DIV/0!</v>
      </c>
      <c r="H24">
        <f t="shared" ref="H24:H26" si="2">AVERAGE(E24:F24)</f>
        <v>0.99626612706773487</v>
      </c>
      <c r="I24">
        <f t="shared" ref="I24:I26" si="3">STDEV(E24:F24)</f>
        <v>4.8288201803448234E-2</v>
      </c>
    </row>
    <row r="25" spans="1:9" x14ac:dyDescent="0.2">
      <c r="A25" s="1" t="s">
        <v>3</v>
      </c>
      <c r="B25" s="2">
        <f>28.037*2</f>
        <v>56.073999999999998</v>
      </c>
      <c r="C25" s="2">
        <f>28.094*2</f>
        <v>56.188000000000002</v>
      </c>
      <c r="D25" s="2"/>
      <c r="E25">
        <f>B25/B23</f>
        <v>0.97431887684181262</v>
      </c>
      <c r="F25">
        <f>C25/C23</f>
        <v>1.0652965266191416</v>
      </c>
      <c r="G25" t="e">
        <f>D25/D23</f>
        <v>#DIV/0!</v>
      </c>
      <c r="H25">
        <f t="shared" si="2"/>
        <v>1.0198077017304772</v>
      </c>
      <c r="I25">
        <f t="shared" si="3"/>
        <v>6.4330913093964159E-2</v>
      </c>
    </row>
    <row r="26" spans="1:9" x14ac:dyDescent="0.2">
      <c r="A26" s="1" t="s">
        <v>4</v>
      </c>
      <c r="B26" s="2">
        <f>29.644*2</f>
        <v>59.287999999999997</v>
      </c>
      <c r="C26" s="2">
        <f>28.401*2</f>
        <v>56.802</v>
      </c>
      <c r="D26" s="2"/>
      <c r="E26">
        <f>B26/B23</f>
        <v>1.0301640255768696</v>
      </c>
      <c r="F26">
        <f>C26/C23</f>
        <v>1.0769376611557713</v>
      </c>
      <c r="G26" t="e">
        <f>D26/D23</f>
        <v>#DIV/0!</v>
      </c>
      <c r="H26">
        <f t="shared" si="2"/>
        <v>1.0535508433663203</v>
      </c>
      <c r="I26">
        <f t="shared" si="3"/>
        <v>3.3073954898589747E-2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2021-03-22T15:35:59Z</dcterms:modified>
</cp:coreProperties>
</file>