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URI/Lab/Backup_former_students/FormerMembers/Jamie Wandzilak/RNA &amp; qPCR/"/>
    </mc:Choice>
  </mc:AlternateContent>
  <xr:revisionPtr revIDLastSave="0" documentId="13_ncr:1_{D32AFDC8-0533-4946-9B31-99BDF918CF3E}" xr6:coauthVersionLast="45" xr6:coauthVersionMax="45" xr10:uidLastSave="{00000000-0000-0000-0000-000000000000}"/>
  <bookViews>
    <workbookView xWindow="0" yWindow="460" windowWidth="22960" windowHeight="14380" activeTab="3" xr2:uid="{669638E8-18F1-5D4A-81F7-DBB3B5F09C00}"/>
  </bookViews>
  <sheets>
    <sheet name="Plate 1" sheetId="2" r:id="rId1"/>
    <sheet name="Plate 2" sheetId="3" r:id="rId2"/>
    <sheet name="Plate 3" sheetId="4" r:id="rId3"/>
    <sheet name="Analysis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T37" i="1" l="1"/>
  <c r="G32" i="1" l="1"/>
  <c r="G31" i="1"/>
  <c r="G30" i="1"/>
  <c r="I30" i="1" s="1"/>
  <c r="G29" i="1"/>
  <c r="G28" i="1"/>
  <c r="G27" i="1"/>
  <c r="G26" i="1"/>
  <c r="G25" i="1"/>
  <c r="E17" i="2"/>
  <c r="I27" i="1" l="1"/>
  <c r="K27" i="1" s="1"/>
  <c r="I24" i="1"/>
  <c r="J24" i="1"/>
  <c r="K30" i="1"/>
  <c r="J27" i="1"/>
  <c r="J30" i="1"/>
  <c r="G2" i="1"/>
  <c r="L30" i="1" l="1"/>
  <c r="L27" i="1"/>
  <c r="L24" i="1"/>
  <c r="F92" i="2"/>
  <c r="F89" i="2"/>
  <c r="F86" i="2"/>
  <c r="F80" i="2"/>
  <c r="F77" i="2"/>
  <c r="F74" i="2"/>
  <c r="F68" i="2"/>
  <c r="F65" i="2"/>
  <c r="F62" i="2"/>
  <c r="E92" i="2"/>
  <c r="E89" i="2"/>
  <c r="E86" i="2"/>
  <c r="E80" i="2"/>
  <c r="E77" i="2"/>
  <c r="E74" i="2"/>
  <c r="E68" i="2"/>
  <c r="E65" i="2"/>
  <c r="E62" i="2"/>
  <c r="F56" i="2"/>
  <c r="E56" i="2"/>
  <c r="F95" i="4" l="1"/>
  <c r="E95" i="4"/>
  <c r="F92" i="4"/>
  <c r="E92" i="4"/>
  <c r="F89" i="4"/>
  <c r="E89" i="4"/>
  <c r="F86" i="4"/>
  <c r="E86" i="4"/>
  <c r="F83" i="4"/>
  <c r="E83" i="4"/>
  <c r="F80" i="4"/>
  <c r="E80" i="4"/>
  <c r="F77" i="4"/>
  <c r="E77" i="4"/>
  <c r="F74" i="4"/>
  <c r="E74" i="4"/>
  <c r="F71" i="4"/>
  <c r="E71" i="4"/>
  <c r="F68" i="4"/>
  <c r="E68" i="4"/>
  <c r="F65" i="4"/>
  <c r="E65" i="4"/>
  <c r="F62" i="4"/>
  <c r="E62" i="4"/>
  <c r="F59" i="4"/>
  <c r="E59" i="4"/>
  <c r="F56" i="4"/>
  <c r="E56" i="4"/>
  <c r="F53" i="4"/>
  <c r="E53" i="4"/>
  <c r="F50" i="4"/>
  <c r="E50" i="4"/>
  <c r="F47" i="4"/>
  <c r="E47" i="4"/>
  <c r="F44" i="4"/>
  <c r="E44" i="4"/>
  <c r="F41" i="4"/>
  <c r="E41" i="4"/>
  <c r="F38" i="4"/>
  <c r="E38" i="4"/>
  <c r="F35" i="4"/>
  <c r="E35" i="4"/>
  <c r="F32" i="4"/>
  <c r="E32" i="4"/>
  <c r="F29" i="4"/>
  <c r="E29" i="4"/>
  <c r="F26" i="4"/>
  <c r="E26" i="4"/>
  <c r="F23" i="4"/>
  <c r="E23" i="4"/>
  <c r="F20" i="4"/>
  <c r="E20" i="4"/>
  <c r="F17" i="4"/>
  <c r="E17" i="4"/>
  <c r="F14" i="4"/>
  <c r="E14" i="4"/>
  <c r="F11" i="4"/>
  <c r="E11" i="4"/>
  <c r="F8" i="4"/>
  <c r="E8" i="4"/>
  <c r="F5" i="4"/>
  <c r="E5" i="4"/>
  <c r="F2" i="4"/>
  <c r="E2" i="4"/>
  <c r="F41" i="3" l="1"/>
  <c r="E41" i="3"/>
  <c r="E8" i="3"/>
  <c r="E5" i="3"/>
  <c r="E14" i="3"/>
  <c r="E17" i="3"/>
  <c r="E20" i="3"/>
  <c r="E26" i="3"/>
  <c r="E29" i="3"/>
  <c r="E32" i="3"/>
  <c r="E38" i="3"/>
  <c r="E44" i="3"/>
  <c r="F44" i="3"/>
  <c r="F38" i="3"/>
  <c r="F32" i="3"/>
  <c r="F29" i="3"/>
  <c r="F26" i="3"/>
  <c r="F20" i="3"/>
  <c r="F17" i="3"/>
  <c r="F14" i="3"/>
  <c r="F8" i="3"/>
  <c r="F5" i="3"/>
  <c r="F2" i="3"/>
  <c r="E2" i="3"/>
  <c r="F41" i="2"/>
  <c r="E41" i="2"/>
  <c r="G21" i="1" l="1"/>
  <c r="G20" i="1"/>
  <c r="G19" i="1"/>
  <c r="G18" i="1"/>
  <c r="G17" i="1"/>
  <c r="G16" i="1"/>
  <c r="G15" i="1"/>
  <c r="G14" i="1"/>
  <c r="G13" i="1"/>
  <c r="G10" i="1"/>
  <c r="G9" i="1"/>
  <c r="G8" i="1"/>
  <c r="J13" i="1" l="1"/>
  <c r="I19" i="1"/>
  <c r="J19" i="1"/>
  <c r="J16" i="1"/>
  <c r="J8" i="1"/>
  <c r="I8" i="1"/>
  <c r="I16" i="1"/>
  <c r="I13" i="1"/>
  <c r="F53" i="2"/>
  <c r="E53" i="2"/>
  <c r="F50" i="2"/>
  <c r="E50" i="2"/>
  <c r="F44" i="2"/>
  <c r="E44" i="2"/>
  <c r="F38" i="2"/>
  <c r="E38" i="2"/>
  <c r="F32" i="2"/>
  <c r="E32" i="2"/>
  <c r="F29" i="2"/>
  <c r="E29" i="2"/>
  <c r="F26" i="2"/>
  <c r="E26" i="2"/>
  <c r="F20" i="2"/>
  <c r="E20" i="2"/>
  <c r="F17" i="2"/>
  <c r="F14" i="2"/>
  <c r="E14" i="2"/>
  <c r="F8" i="2"/>
  <c r="E8" i="2"/>
  <c r="F5" i="2"/>
  <c r="E5" i="2"/>
  <c r="F2" i="2"/>
  <c r="E2" i="2"/>
  <c r="L13" i="1" l="1"/>
  <c r="L16" i="1"/>
  <c r="L19" i="1"/>
  <c r="K13" i="1"/>
  <c r="M13" i="1" s="1"/>
  <c r="T15" i="1" s="1"/>
  <c r="K16" i="1"/>
  <c r="K19" i="1"/>
  <c r="G7" i="1"/>
  <c r="G6" i="1"/>
  <c r="G5" i="1"/>
  <c r="G4" i="1"/>
  <c r="G3" i="1"/>
  <c r="N25" i="1" l="1"/>
  <c r="O25" i="1" s="1"/>
  <c r="N24" i="1"/>
  <c r="O24" i="1" s="1"/>
  <c r="N28" i="1"/>
  <c r="O28" i="1" s="1"/>
  <c r="N27" i="1"/>
  <c r="O27" i="1" s="1"/>
  <c r="M27" i="1"/>
  <c r="T38" i="1" s="1"/>
  <c r="M30" i="1"/>
  <c r="T39" i="1" s="1"/>
  <c r="N31" i="1"/>
  <c r="O31" i="1" s="1"/>
  <c r="N30" i="1"/>
  <c r="O30" i="1" s="1"/>
  <c r="I2" i="1"/>
  <c r="J2" i="1"/>
  <c r="L2" i="1" s="1"/>
  <c r="I5" i="1"/>
  <c r="J5" i="1"/>
  <c r="K5" i="1" l="1"/>
  <c r="M5" i="1" s="1"/>
  <c r="T5" i="1" s="1"/>
  <c r="Q24" i="1"/>
  <c r="U37" i="1" s="1"/>
  <c r="Q27" i="1"/>
  <c r="U38" i="1" s="1"/>
  <c r="Q30" i="1"/>
  <c r="U39" i="1" s="1"/>
  <c r="Q25" i="1"/>
  <c r="V37" i="1" s="1"/>
  <c r="Q31" i="1"/>
  <c r="V39" i="1" s="1"/>
  <c r="Q28" i="1"/>
  <c r="V38" i="1" s="1"/>
  <c r="L5" i="1"/>
  <c r="N6" i="1" s="1"/>
  <c r="O6" i="1" s="1"/>
  <c r="Q6" i="1" s="1"/>
  <c r="L8" i="1"/>
  <c r="K2" i="1"/>
  <c r="N3" i="1" s="1"/>
  <c r="O3" i="1" s="1"/>
  <c r="K8" i="1"/>
  <c r="M8" i="1" s="1"/>
  <c r="M19" i="1"/>
  <c r="N20" i="1"/>
  <c r="O20" i="1" s="1"/>
  <c r="N19" i="1"/>
  <c r="O19" i="1" s="1"/>
  <c r="N14" i="1"/>
  <c r="O14" i="1" s="1"/>
  <c r="N13" i="1"/>
  <c r="O13" i="1" s="1"/>
  <c r="N16" i="1"/>
  <c r="O16" i="1" s="1"/>
  <c r="N17" i="1"/>
  <c r="O17" i="1" s="1"/>
  <c r="M16" i="1"/>
  <c r="T16" i="1" s="1"/>
  <c r="T17" i="1" l="1"/>
  <c r="Q20" i="1"/>
  <c r="V17" i="1" s="1"/>
  <c r="N5" i="1"/>
  <c r="O5" i="1" s="1"/>
  <c r="Q5" i="1" s="1"/>
  <c r="U5" i="1" s="1"/>
  <c r="M2" i="1"/>
  <c r="T4" i="1" s="1"/>
  <c r="N9" i="1"/>
  <c r="O9" i="1" s="1"/>
  <c r="Q9" i="1" s="1"/>
  <c r="N8" i="1"/>
  <c r="O8" i="1" s="1"/>
  <c r="Q8" i="1" s="1"/>
  <c r="N2" i="1"/>
  <c r="O2" i="1" s="1"/>
  <c r="T6" i="1"/>
  <c r="V5" i="1"/>
  <c r="Q14" i="1"/>
  <c r="V15" i="1" s="1"/>
  <c r="Q19" i="1"/>
  <c r="U17" i="1" s="1"/>
  <c r="Q13" i="1"/>
  <c r="U15" i="1" s="1"/>
  <c r="Q16" i="1"/>
  <c r="Q17" i="1"/>
  <c r="Q3" i="1" l="1"/>
  <c r="V4" i="1" s="1"/>
  <c r="Q2" i="1"/>
  <c r="U4" i="1" s="1"/>
  <c r="V6" i="1"/>
  <c r="U6" i="1"/>
  <c r="V16" i="1"/>
  <c r="U16" i="1"/>
</calcChain>
</file>

<file path=xl/sharedStrings.xml><?xml version="1.0" encoding="utf-8"?>
<sst xmlns="http://schemas.openxmlformats.org/spreadsheetml/2006/main" count="2059" uniqueCount="285">
  <si>
    <t>average</t>
  </si>
  <si>
    <t>stdev</t>
  </si>
  <si>
    <t>tul4</t>
  </si>
  <si>
    <r>
      <t>D</t>
    </r>
    <r>
      <rPr>
        <b/>
        <sz val="11"/>
        <rFont val="Verdana"/>
        <family val="2"/>
      </rPr>
      <t>Ct</t>
    </r>
  </si>
  <si>
    <r>
      <t xml:space="preserve">average </t>
    </r>
    <r>
      <rPr>
        <b/>
        <sz val="11"/>
        <rFont val="Symbol"/>
        <family val="1"/>
        <charset val="2"/>
      </rPr>
      <t>D</t>
    </r>
    <r>
      <rPr>
        <b/>
        <sz val="11"/>
        <rFont val="Verdana"/>
        <family val="2"/>
      </rPr>
      <t>Ct</t>
    </r>
  </si>
  <si>
    <t>stdev</t>
    <phoneticPr fontId="0"/>
  </si>
  <si>
    <r>
      <t>DD</t>
    </r>
    <r>
      <rPr>
        <b/>
        <sz val="11"/>
        <rFont val="Verdana"/>
        <family val="2"/>
      </rPr>
      <t>CT vs control</t>
    </r>
  </si>
  <si>
    <t>s</t>
  </si>
  <si>
    <t>1.8^-averDDCT</t>
  </si>
  <si>
    <r>
      <t xml:space="preserve"> </t>
    </r>
    <r>
      <rPr>
        <b/>
        <sz val="11"/>
        <rFont val="Symbol"/>
        <family val="1"/>
        <charset val="2"/>
      </rPr>
      <t>DD</t>
    </r>
    <r>
      <rPr>
        <b/>
        <sz val="11"/>
        <rFont val="Verdana"/>
        <family val="2"/>
      </rPr>
      <t>CT +/- stdev</t>
    </r>
  </si>
  <si>
    <r>
      <t>1.8^-</t>
    </r>
    <r>
      <rPr>
        <b/>
        <sz val="11"/>
        <rFont val="Symbol"/>
        <family val="1"/>
        <charset val="2"/>
      </rPr>
      <t>DD</t>
    </r>
    <r>
      <rPr>
        <b/>
        <sz val="11"/>
        <rFont val="Verdana"/>
        <family val="2"/>
      </rPr>
      <t>CT+/- stdev</t>
    </r>
  </si>
  <si>
    <t>error bars</t>
  </si>
  <si>
    <t>LVS</t>
  </si>
  <si>
    <t>+</t>
  </si>
  <si>
    <t>-</t>
  </si>
  <si>
    <t>pdpA</t>
  </si>
  <si>
    <t>LVS1</t>
  </si>
  <si>
    <t>LVS2</t>
  </si>
  <si>
    <t>LVS3</t>
  </si>
  <si>
    <t>Position</t>
  </si>
  <si>
    <t>Sample Name</t>
  </si>
  <si>
    <t>CrossingPoint</t>
  </si>
  <si>
    <t>Average</t>
  </si>
  <si>
    <t>StDev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</si>
  <si>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</si>
  <si>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</si>
  <si>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</si>
  <si>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</si>
  <si>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</si>
  <si>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</si>
  <si>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</si>
  <si>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</si>
  <si>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</si>
  <si>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</si>
  <si>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</si>
  <si>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</si>
  <si>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</si>
  <si>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</si>
  <si>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</si>
  <si>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</si>
  <si>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</si>
  <si>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</si>
  <si>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</si>
  <si>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</si>
  <si>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</si>
  <si>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</si>
  <si>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</si>
  <si>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</si>
  <si>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</si>
  <si>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</si>
  <si>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</si>
  <si>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</si>
  <si>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</si>
  <si>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</si>
  <si>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</si>
  <si>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</si>
  <si>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</si>
  <si>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</si>
  <si>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</si>
  <si>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</si>
  <si>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</si>
  <si>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</si>
  <si>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</si>
  <si>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</si>
  <si>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</si>
  <si>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</si>
  <si>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</si>
  <si>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</si>
  <si>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</si>
  <si>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</si>
  <si>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</si>
  <si>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</si>
  <si>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</si>
  <si>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</si>
  <si>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</si>
  <si>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</si>
  <si>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</si>
  <si>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</si>
  <si>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</si>
  <si>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</si>
  <si>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</si>
  <si>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</si>
  <si>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</si>
  <si>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</si>
  <si>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</si>
  <si>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</si>
  <si>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</si>
  <si>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</si>
  <si>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</si>
  <si>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</si>
  <si>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</si>
  <si>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</si>
  <si>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</si>
  <si>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</si>
  <si>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</si>
  <si>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</si>
  <si>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</si>
  <si>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</si>
  <si>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</si>
  <si>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</si>
  <si>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</si>
  <si>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</si>
  <si>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</si>
  <si>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</si>
  <si>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</si>
  <si>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</si>
  <si>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</si>
  <si>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</si>
  <si>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</si>
  <si>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</si>
  <si>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</si>
  <si>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</si>
  <si>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</si>
  <si>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</si>
  <si>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</si>
  <si>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</si>
  <si>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</si>
  <si>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</si>
  <si>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</si>
  <si>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</si>
  <si>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pdpB</t>
  </si>
  <si>
    <t>pigR</t>
  </si>
  <si>
    <t>iglA</t>
  </si>
  <si>
    <t>rpoA1</t>
  </si>
  <si>
    <t>katG</t>
  </si>
  <si>
    <t>Bfr</t>
  </si>
  <si>
    <t>Gene</t>
  </si>
  <si>
    <t>LVS 1</t>
  </si>
  <si>
    <t>rpoA2</t>
  </si>
  <si>
    <t>rpoA3</t>
  </si>
  <si>
    <t>rpoA4</t>
  </si>
  <si>
    <t>rpoA5</t>
  </si>
  <si>
    <t>rpoA6</t>
  </si>
  <si>
    <t>rpoA7</t>
  </si>
  <si>
    <t>rpoA8</t>
  </si>
  <si>
    <t>rpoA9</t>
  </si>
  <si>
    <t>rpoA10</t>
  </si>
  <si>
    <t>rpoA11</t>
  </si>
  <si>
    <t>rpoA12</t>
  </si>
  <si>
    <t>tul5</t>
  </si>
  <si>
    <t>tul6</t>
  </si>
  <si>
    <t>tul7</t>
  </si>
  <si>
    <t>tul8</t>
  </si>
  <si>
    <t>tul9</t>
  </si>
  <si>
    <t>tul10</t>
  </si>
  <si>
    <t>tul11</t>
  </si>
  <si>
    <t>tul12</t>
  </si>
  <si>
    <t>tul13</t>
  </si>
  <si>
    <t>tul14</t>
  </si>
  <si>
    <t>tul15</t>
  </si>
  <si>
    <t>pdpB error bars</t>
  </si>
  <si>
    <t xml:space="preserve"> </t>
  </si>
  <si>
    <t>dpigR 3</t>
  </si>
  <si>
    <t>ΔpmrAS-1</t>
  </si>
  <si>
    <t>ΔpmrAS-2</t>
  </si>
  <si>
    <t>ΔpmrAS-3</t>
  </si>
  <si>
    <t>ΔpmrA-1</t>
  </si>
  <si>
    <t>ΔpmrA-2</t>
  </si>
  <si>
    <t>ΔpmrA-3</t>
  </si>
  <si>
    <t>Experiment: 200316_JMW_PriMexpt  Selected Filter: SYBR Green I / HRM Dye (465-510)</t>
  </si>
  <si>
    <t>Include</t>
  </si>
  <si>
    <t>Concentration</t>
  </si>
  <si>
    <t>Standard</t>
  </si>
  <si>
    <t>∆pmrAS</t>
  </si>
  <si>
    <t>∆pmrA</t>
  </si>
  <si>
    <t>∆pmrA-S</t>
  </si>
  <si>
    <t>Analysis Name</t>
  </si>
  <si>
    <t>Included</t>
  </si>
  <si>
    <t>StatusCodes</t>
  </si>
  <si>
    <t>StatusDesc</t>
  </si>
  <si>
    <t>Call</t>
  </si>
  <si>
    <t>CpUncertain</t>
  </si>
  <si>
    <t>CpState</t>
  </si>
  <si>
    <t>CalcConcUncertain</t>
  </si>
  <si>
    <t>Abs Quant/2nd Derivative Max for All Samples</t>
  </si>
  <si>
    <t>pdcPositive</t>
  </si>
  <si>
    <t>cpsNormal</t>
  </si>
  <si>
    <t>pdcNegative</t>
  </si>
  <si>
    <t>iglA error bars</t>
  </si>
  <si>
    <t>priM</t>
  </si>
  <si>
    <t>200612_JW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</si>
  <si>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</si>
  <si>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</si>
  <si>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</si>
  <si>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</si>
  <si>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</si>
  <si>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</si>
  <si>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</si>
  <si>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</si>
  <si>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</si>
  <si>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</si>
  <si>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</si>
  <si>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</si>
  <si>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</si>
  <si>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</si>
  <si>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</si>
  <si>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</si>
  <si>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</si>
  <si>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</si>
  <si>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</si>
  <si>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</si>
  <si>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</si>
  <si>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</si>
  <si>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</si>
  <si>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</si>
  <si>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</si>
  <si>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</si>
  <si>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</si>
  <si>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</si>
  <si>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</si>
  <si>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</si>
  <si>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</si>
  <si>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</si>
  <si>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</si>
  <si>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</si>
  <si>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</si>
  <si>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</si>
  <si>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</si>
  <si>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</si>
  <si>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</si>
  <si>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</si>
  <si>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</si>
  <si>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</si>
  <si>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</si>
  <si>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</si>
  <si>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</si>
  <si>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</si>
  <si>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</si>
  <si>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</si>
  <si>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</si>
  <si>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</si>
  <si>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</si>
  <si>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</si>
  <si>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</si>
  <si>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</si>
  <si>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</si>
  <si>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</si>
  <si>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</si>
  <si>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</si>
  <si>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</si>
  <si>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</si>
  <si>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</si>
  <si>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</si>
  <si>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</si>
  <si>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</si>
  <si>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</si>
  <si>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</si>
  <si>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</si>
  <si>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</si>
  <si>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</si>
  <si>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</si>
  <si>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</si>
  <si>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</si>
  <si>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</si>
  <si>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</si>
  <si>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</si>
  <si>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</si>
  <si>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</si>
  <si>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</si>
  <si>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</si>
  <si>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</si>
  <si>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</si>
  <si>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</si>
  <si>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</si>
  <si>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</si>
  <si>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</si>
  <si>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</si>
  <si>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</si>
  <si>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</si>
  <si>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</si>
  <si>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</si>
  <si>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</si>
  <si>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</si>
  <si>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</si>
  <si>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</si>
  <si>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</si>
  <si>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PriM</t>
  </si>
  <si>
    <t>200615_JW</t>
  </si>
  <si>
    <t>Experiment Name"</t>
  </si>
  <si>
    <t>SampleName</t>
  </si>
  <si>
    <t>Sample 1</t>
  </si>
  <si>
    <t>priM error bars</t>
  </si>
  <si>
    <t>dpmrA-1</t>
  </si>
  <si>
    <t>dpmrA-2</t>
  </si>
  <si>
    <t>dpmrA-3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</si>
</sst>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2"/>
      <color theme="1"/>
      <name val="Calibri"/>
      <family val="2"/>
      <scheme val="minor"/>
    </font>
    <font>
      <b/>
      <i/>
      <sz val="11"/>
      <name val="Verdana"/>
      <family val="2"/>
    </font>
    <font>
      <b/>
      <sz val="11"/>
      <name val="Verdana"/>
      <family val="2"/>
    </font>
    <font>
      <b/>
      <sz val="11"/>
      <name val="Symbol"/>
      <family val="1"/>
      <charset val="2"/>
    </font>
    <font>
      <sz val="11"/>
      <name val="Verdana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Verdana"/>
      <family val="2"/>
    </font>
    <font>
      <sz val="10"/>
      <name val="Verdana"/>
      <family val="2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164" fontId="4" fillId="2" borderId="3" xfId="0" applyNumberFormat="1" applyFont="1" applyFill="1" applyBorder="1"/>
    <xf numFmtId="0" fontId="4" fillId="0" borderId="1" xfId="0" applyFont="1" applyBorder="1"/>
    <xf numFmtId="164" fontId="4" fillId="2" borderId="1" xfId="0" applyNumberFormat="1" applyFont="1" applyFill="1" applyBorder="1"/>
    <xf numFmtId="2" fontId="4" fillId="2" borderId="1" xfId="0" applyNumberFormat="1" applyFont="1" applyFill="1" applyBorder="1"/>
    <xf numFmtId="0" fontId="5" fillId="0" borderId="0" xfId="0" applyFont="1"/>
    <xf numFmtId="0" fontId="4" fillId="2" borderId="1" xfId="0" applyFont="1" applyFill="1" applyBorder="1"/>
    <xf numFmtId="0" fontId="6" fillId="0" borderId="1" xfId="0" applyFont="1" applyBorder="1"/>
    <xf numFmtId="0" fontId="5" fillId="0" borderId="1" xfId="0" applyFont="1" applyBorder="1"/>
    <xf numFmtId="0" fontId="5" fillId="0" borderId="2" xfId="0" applyFont="1" applyBorder="1"/>
    <xf numFmtId="164" fontId="5" fillId="0" borderId="1" xfId="0" applyNumberFormat="1" applyFont="1" applyBorder="1"/>
    <xf numFmtId="0" fontId="4" fillId="0" borderId="2" xfId="0" applyFont="1" applyBorder="1"/>
    <xf numFmtId="0" fontId="8" fillId="0" borderId="1" xfId="0" applyFont="1" applyBorder="1"/>
    <xf numFmtId="164" fontId="5" fillId="0" borderId="1" xfId="0" applyNumberFormat="1" applyFont="1" applyFill="1" applyBorder="1"/>
    <xf numFmtId="0" fontId="0" fillId="3" borderId="0" xfId="0" applyFill="1"/>
    <xf numFmtId="0" fontId="10" fillId="0" borderId="1" xfId="0" applyFont="1" applyBorder="1"/>
    <xf numFmtId="0" fontId="11" fillId="0" borderId="0" xfId="0" applyFont="1"/>
    <xf numFmtId="0" fontId="0" fillId="0" borderId="0" xfId="0" applyFont="1"/>
    <xf numFmtId="0" fontId="12" fillId="0" borderId="1" xfId="0" applyFont="1" applyBorder="1"/>
    <xf numFmtId="0" fontId="0" fillId="0" borderId="1" xfId="0" applyFont="1" applyBorder="1"/>
    <xf numFmtId="0" fontId="11" fillId="0" borderId="1" xfId="0" applyFont="1" applyBorder="1"/>
    <xf numFmtId="0" fontId="11" fillId="0" borderId="4" xfId="0" applyFont="1" applyBorder="1"/>
    <xf numFmtId="164" fontId="0" fillId="0" borderId="1" xfId="0" applyNumberFormat="1" applyFont="1" applyBorder="1"/>
    <xf numFmtId="164" fontId="11" fillId="0" borderId="1" xfId="0" applyNumberFormat="1" applyFont="1" applyBorder="1"/>
    <xf numFmtId="164" fontId="13" fillId="0" borderId="1" xfId="0" applyNumberFormat="1" applyFont="1" applyBorder="1"/>
    <xf numFmtId="164" fontId="4" fillId="0" borderId="1" xfId="0" applyNumberFormat="1" applyFont="1" applyFill="1" applyBorder="1"/>
    <xf numFmtId="2" fontId="4" fillId="0" borderId="1" xfId="0" applyNumberFormat="1" applyFont="1" applyFill="1" applyBorder="1"/>
    <xf numFmtId="0" fontId="8" fillId="0" borderId="1" xfId="0" applyFont="1" applyFill="1" applyBorder="1"/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14" fillId="0" borderId="1" xfId="0" applyFont="1" applyBorder="1"/>
    <xf numFmtId="0" fontId="7" fillId="0" borderId="2" xfId="0" applyFont="1" applyBorder="1"/>
    <xf numFmtId="0" fontId="15" fillId="0" borderId="0" xfId="0" applyFont="1"/>
    <xf numFmtId="0" fontId="5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Analysis!$U$4:$U$6</c:f>
                <c:numCache>
                  <c:formatCode>General</c:formatCode>
                  <c:ptCount val="3"/>
                  <c:pt idx="0">
                    <c:v>0.12399450801790812</c:v>
                  </c:pt>
                  <c:pt idx="1">
                    <c:v>9.4510117140303329E-2</c:v>
                  </c:pt>
                  <c:pt idx="2">
                    <c:v>0.32997398352419183</c:v>
                  </c:pt>
                </c:numCache>
              </c:numRef>
            </c:plus>
            <c:minus>
              <c:numRef>
                <c:f>Analysis!$V$4:$V$6</c:f>
                <c:numCache>
                  <c:formatCode>General</c:formatCode>
                  <c:ptCount val="3"/>
                  <c:pt idx="0">
                    <c:v>0.14154535462711793</c:v>
                  </c:pt>
                  <c:pt idx="1">
                    <c:v>0.10744682355198543</c:v>
                  </c:pt>
                  <c:pt idx="2">
                    <c:v>0.47309721223415657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Analysis!$S$4:$S$6</c:f>
              <c:strCache>
                <c:ptCount val="3"/>
                <c:pt idx="0">
                  <c:v>LVS</c:v>
                </c:pt>
                <c:pt idx="1">
                  <c:v>∆pmrA-S</c:v>
                </c:pt>
                <c:pt idx="2">
                  <c:v>∆pmrA</c:v>
                </c:pt>
              </c:strCache>
            </c:strRef>
          </c:cat>
          <c:val>
            <c:numRef>
              <c:f>Analysis!$T$4:$T$6</c:f>
              <c:numCache>
                <c:formatCode>0.000</c:formatCode>
                <c:ptCount val="3"/>
                <c:pt idx="0">
                  <c:v>1</c:v>
                </c:pt>
                <c:pt idx="1">
                  <c:v>0.78496114521712046</c:v>
                </c:pt>
                <c:pt idx="2">
                  <c:v>1.0907367945943061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D-7240-9DE4-ED12649CC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7013855"/>
        <c:axId val="1801192079"/>
      </c:barChart>
      <c:catAx>
        <c:axId val="182701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192079"/>
        <c:crosses val="autoZero"/>
        <c:auto val="1"/>
        <c:lblAlgn val="ctr"/>
        <c:lblOffset val="100"/>
        <c:noMultiLvlLbl val="0"/>
      </c:catAx>
      <c:valAx>
        <c:axId val="18011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Relative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013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Analysis!$U$4:$U$6</c:f>
                <c:numCache>
                  <c:formatCode>General</c:formatCode>
                  <c:ptCount val="3"/>
                  <c:pt idx="0">
                    <c:v>0.12399450801790812</c:v>
                  </c:pt>
                  <c:pt idx="1">
                    <c:v>9.4510117140303329E-2</c:v>
                  </c:pt>
                  <c:pt idx="2">
                    <c:v>0.32997398352419183</c:v>
                  </c:pt>
                </c:numCache>
              </c:numRef>
            </c:plus>
            <c:minus>
              <c:numRef>
                <c:f>Analysis!$V$4:$V$6</c:f>
                <c:numCache>
                  <c:formatCode>General</c:formatCode>
                  <c:ptCount val="3"/>
                  <c:pt idx="0">
                    <c:v>0.14154535462711793</c:v>
                  </c:pt>
                  <c:pt idx="1">
                    <c:v>0.10744682355198543</c:v>
                  </c:pt>
                  <c:pt idx="2">
                    <c:v>0.47309721223415657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Analysis!$S$4:$S$6</c:f>
              <c:strCache>
                <c:ptCount val="3"/>
                <c:pt idx="0">
                  <c:v>LVS</c:v>
                </c:pt>
                <c:pt idx="1">
                  <c:v>∆pmrA-S</c:v>
                </c:pt>
                <c:pt idx="2">
                  <c:v>∆pmrA</c:v>
                </c:pt>
              </c:strCache>
            </c:strRef>
          </c:cat>
          <c:val>
            <c:numRef>
              <c:f>Analysis!$T$15:$T$17</c:f>
              <c:numCache>
                <c:formatCode>0.000</c:formatCode>
                <c:ptCount val="3"/>
                <c:pt idx="0">
                  <c:v>1</c:v>
                </c:pt>
                <c:pt idx="1">
                  <c:v>1.1089445009903955</c:v>
                </c:pt>
                <c:pt idx="2">
                  <c:v>1.2097252954838862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F6-4A4A-8FA8-A2D3611B6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7013855"/>
        <c:axId val="1801192079"/>
      </c:barChart>
      <c:catAx>
        <c:axId val="182701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192079"/>
        <c:crosses val="autoZero"/>
        <c:auto val="1"/>
        <c:lblAlgn val="ctr"/>
        <c:lblOffset val="100"/>
        <c:noMultiLvlLbl val="0"/>
      </c:catAx>
      <c:valAx>
        <c:axId val="180119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Relative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013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Analysis!$U$4:$U$6</c:f>
                <c:numCache>
                  <c:formatCode>General</c:formatCode>
                  <c:ptCount val="3"/>
                  <c:pt idx="0">
                    <c:v>0.12399450801790812</c:v>
                  </c:pt>
                  <c:pt idx="1">
                    <c:v>9.4510117140303329E-2</c:v>
                  </c:pt>
                  <c:pt idx="2">
                    <c:v>0.32997398352419183</c:v>
                  </c:pt>
                </c:numCache>
              </c:numRef>
            </c:plus>
            <c:minus>
              <c:numRef>
                <c:f>Analysis!$V$4:$V$6</c:f>
                <c:numCache>
                  <c:formatCode>General</c:formatCode>
                  <c:ptCount val="3"/>
                  <c:pt idx="0">
                    <c:v>0.14154535462711793</c:v>
                  </c:pt>
                  <c:pt idx="1">
                    <c:v>0.10744682355198543</c:v>
                  </c:pt>
                  <c:pt idx="2">
                    <c:v>0.47309721223415657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Analysis!$S$37:$S$39</c:f>
              <c:strCache>
                <c:ptCount val="3"/>
                <c:pt idx="0">
                  <c:v>LVS</c:v>
                </c:pt>
                <c:pt idx="1">
                  <c:v>∆pmrA-S</c:v>
                </c:pt>
                <c:pt idx="2">
                  <c:v>∆pmrA</c:v>
                </c:pt>
              </c:strCache>
            </c:strRef>
          </c:cat>
          <c:val>
            <c:numRef>
              <c:f>Analysis!$T$37:$T$39</c:f>
              <c:numCache>
                <c:formatCode>0.000</c:formatCode>
                <c:ptCount val="3"/>
                <c:pt idx="0">
                  <c:v>1</c:v>
                </c:pt>
                <c:pt idx="1">
                  <c:v>27.92733767962973</c:v>
                </c:pt>
                <c:pt idx="2">
                  <c:v>186.89630207487446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6-4410-924A-1D73CCE13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7013855"/>
        <c:axId val="1801192079"/>
      </c:barChart>
      <c:catAx>
        <c:axId val="182701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192079"/>
        <c:crosses val="autoZero"/>
        <c:auto val="1"/>
        <c:lblAlgn val="ctr"/>
        <c:lblOffset val="100"/>
        <c:noMultiLvlLbl val="0"/>
      </c:catAx>
      <c:valAx>
        <c:axId val="180119207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Relative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013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203629</xdr:colOff>
      <xdr:row>0</xdr:row>
      <xdr:rowOff>93134</xdr:rowOff>
    </xdr:from>
    <xdr:to>
      <xdr:col>29</xdr:col>
      <xdr:colOff>211392</xdr:colOff>
      <xdr:row>11</xdr:row>
      <xdr:rowOff>155222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ABC834-0D82-5540-B7B3-0ED5172B0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420585</xdr:colOff>
      <xdr:row>11</xdr:row>
      <xdr:rowOff>255649</xdr:rowOff>
    </xdr:from>
    <xdr:to>
      <xdr:col>29</xdr:col>
      <xdr:colOff>428348</xdr:colOff>
      <xdr:row>23</xdr:row>
      <xdr:rowOff>128061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1C79665-5F91-444A-9982-9BF487B67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7764</xdr:colOff>
      <xdr:row>44</xdr:row>
      <xdr:rowOff>165489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9376927-AAF2-4E19-BE2F-E982BB0D3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958B9-C636-43BD-B534-86D42AAB76B9}">
  <dimension ref="A1:R97"/>
  <sheetViews>
    <sheetView zoomScale="73" workbookViewId="0">
      <selection activeCell="G97" sqref="G97"/>
    </sheetView>
  </sheetViews>
  <sheetFormatPr baseColWidth="10" defaultColWidth="8.83203125" defaultRowHeight="16" x14ac:dyDescent="0.2"/>
  <cols>
    <col min="3" max="3" width="19.1640625" customWidth="1"/>
  </cols>
  <sheetData>
    <row r="1" spans="1:18" x14ac:dyDescent="0.2">
      <c r="A1" t="s">
        <v>19</v>
      </c>
      <c r="B1" t="s">
        <v>126</v>
      </c>
      <c r="C1" t="s">
        <v>20</v>
      </c>
      <c r="D1" t="s">
        <v>21</v>
      </c>
      <c r="E1" t="s">
        <v>22</v>
      </c>
      <c r="F1" t="s">
        <v>23</v>
      </c>
      <c r="I1">
        <v>18.076524777387299</v>
      </c>
      <c r="J1" t="s">
        <v>151</v>
      </c>
      <c r="K1" t="s">
        <v>151</v>
      </c>
      <c r="L1" t="s">
        <v>151</v>
      </c>
      <c r="M1" t="s">
        <v>151</v>
      </c>
      <c r="N1" t="s">
        <v>175</v>
      </c>
      <c r="O1">
        <v>0</v>
      </c>
      <c r="P1" t="s">
        <v>176</v>
      </c>
      <c r="Q1">
        <v>0</v>
      </c>
    </row>
    <row r="2" spans="1:18" x14ac:dyDescent="0.2">
      <c r="A2" t="s">
        <v>24</v>
      </c>
      <c r="B2" t="s">
        <v>122</v>
      </c>
      <c r="C2" s="8" t="s">
        <v>127</v>
      </c>
      <c r="D2">
        <v>18.076524777387299</v>
      </c>
      <c r="E2">
        <f>AVERAGE(D2:D4)</f>
        <v>18.056654710751232</v>
      </c>
      <c r="F2">
        <f>STDEV(D2:D4)</f>
        <v>1.7372008319774656E-2</v>
      </c>
      <c r="I2" t="s">
        <v>180</v>
      </c>
      <c r="J2" t="s">
        <v>174</v>
      </c>
      <c r="K2">
        <v>1</v>
      </c>
      <c r="L2" t="s">
        <v>25</v>
      </c>
      <c r="M2" t="s">
        <v>181</v>
      </c>
      <c r="N2">
        <v>18.044338078816502</v>
      </c>
      <c r="O2" t="s">
        <v>151</v>
      </c>
      <c r="P2" t="s">
        <v>151</v>
      </c>
      <c r="Q2" t="s">
        <v>151</v>
      </c>
      <c r="R2" t="s">
        <v>151</v>
      </c>
    </row>
    <row r="3" spans="1:18" x14ac:dyDescent="0.2">
      <c r="A3" t="s">
        <v>25</v>
      </c>
      <c r="B3" t="s">
        <v>122</v>
      </c>
      <c r="C3" s="8"/>
      <c r="D3">
        <v>18.044338078816502</v>
      </c>
      <c r="I3" t="s">
        <v>180</v>
      </c>
      <c r="J3" t="s">
        <v>174</v>
      </c>
      <c r="K3">
        <v>1</v>
      </c>
      <c r="L3" t="s">
        <v>26</v>
      </c>
      <c r="M3" t="s">
        <v>182</v>
      </c>
      <c r="N3">
        <v>18.0491012760499</v>
      </c>
      <c r="O3" t="s">
        <v>151</v>
      </c>
      <c r="P3" t="s">
        <v>151</v>
      </c>
      <c r="Q3" t="s">
        <v>151</v>
      </c>
      <c r="R3" t="s">
        <v>151</v>
      </c>
    </row>
    <row r="4" spans="1:18" x14ac:dyDescent="0.2">
      <c r="A4" t="s">
        <v>26</v>
      </c>
      <c r="B4" t="s">
        <v>122</v>
      </c>
      <c r="C4" s="8"/>
      <c r="D4">
        <v>18.0491012760499</v>
      </c>
      <c r="I4" t="s">
        <v>180</v>
      </c>
      <c r="J4" t="s">
        <v>174</v>
      </c>
      <c r="K4">
        <v>1</v>
      </c>
      <c r="L4" t="s">
        <v>27</v>
      </c>
      <c r="M4" t="s">
        <v>183</v>
      </c>
      <c r="N4">
        <v>18.122370854708802</v>
      </c>
      <c r="O4" t="s">
        <v>151</v>
      </c>
      <c r="P4" t="s">
        <v>151</v>
      </c>
      <c r="Q4" t="s">
        <v>151</v>
      </c>
      <c r="R4" t="s">
        <v>151</v>
      </c>
    </row>
    <row r="5" spans="1:18" x14ac:dyDescent="0.2">
      <c r="A5" t="s">
        <v>27</v>
      </c>
      <c r="B5" t="s">
        <v>122</v>
      </c>
      <c r="C5" s="8" t="s">
        <v>17</v>
      </c>
      <c r="D5">
        <v>18.122370854708802</v>
      </c>
      <c r="E5">
        <f>AVERAGE(D5:D7)</f>
        <v>18.069771423430534</v>
      </c>
      <c r="F5">
        <f>STDEV(D5:D7)</f>
        <v>4.5808607300734612E-2</v>
      </c>
      <c r="I5" t="s">
        <v>180</v>
      </c>
      <c r="J5" t="s">
        <v>174</v>
      </c>
      <c r="K5">
        <v>1</v>
      </c>
      <c r="L5" t="s">
        <v>28</v>
      </c>
      <c r="M5" t="s">
        <v>184</v>
      </c>
      <c r="N5">
        <v>18.048309411248098</v>
      </c>
      <c r="O5" t="s">
        <v>151</v>
      </c>
      <c r="P5" t="s">
        <v>151</v>
      </c>
      <c r="Q5" t="s">
        <v>151</v>
      </c>
      <c r="R5" t="s">
        <v>151</v>
      </c>
    </row>
    <row r="6" spans="1:18" x14ac:dyDescent="0.2">
      <c r="A6" t="s">
        <v>28</v>
      </c>
      <c r="B6" t="s">
        <v>122</v>
      </c>
      <c r="C6" s="8"/>
      <c r="D6">
        <v>18.048309411248098</v>
      </c>
      <c r="I6" t="s">
        <v>180</v>
      </c>
      <c r="J6" t="s">
        <v>174</v>
      </c>
      <c r="K6">
        <v>1</v>
      </c>
      <c r="L6" t="s">
        <v>29</v>
      </c>
      <c r="M6" t="s">
        <v>185</v>
      </c>
      <c r="N6">
        <v>18.0386340043347</v>
      </c>
      <c r="O6" t="s">
        <v>151</v>
      </c>
      <c r="P6" t="s">
        <v>151</v>
      </c>
      <c r="Q6" t="s">
        <v>151</v>
      </c>
      <c r="R6" t="s">
        <v>151</v>
      </c>
    </row>
    <row r="7" spans="1:18" x14ac:dyDescent="0.2">
      <c r="A7" t="s">
        <v>29</v>
      </c>
      <c r="B7" t="s">
        <v>122</v>
      </c>
      <c r="C7" s="8"/>
      <c r="D7">
        <v>18.0386340043347</v>
      </c>
      <c r="I7" t="s">
        <v>180</v>
      </c>
      <c r="J7" t="s">
        <v>174</v>
      </c>
      <c r="K7">
        <v>1</v>
      </c>
      <c r="L7" t="s">
        <v>30</v>
      </c>
      <c r="M7" t="s">
        <v>186</v>
      </c>
      <c r="N7">
        <v>18.9309511752068</v>
      </c>
      <c r="O7" t="s">
        <v>151</v>
      </c>
      <c r="P7" t="s">
        <v>151</v>
      </c>
      <c r="Q7" t="s">
        <v>151</v>
      </c>
      <c r="R7" t="s">
        <v>151</v>
      </c>
    </row>
    <row r="8" spans="1:18" x14ac:dyDescent="0.2">
      <c r="A8" t="s">
        <v>30</v>
      </c>
      <c r="B8" t="s">
        <v>122</v>
      </c>
      <c r="C8" s="8" t="s">
        <v>18</v>
      </c>
      <c r="D8">
        <v>18.9309511752068</v>
      </c>
      <c r="E8">
        <f>AVERAGE(D8:D10)</f>
        <v>18.2786014399796</v>
      </c>
      <c r="F8">
        <f>STDEV(D8:D10)</f>
        <v>0.7946160890970988</v>
      </c>
      <c r="I8" t="s">
        <v>180</v>
      </c>
      <c r="J8" t="s">
        <v>174</v>
      </c>
      <c r="K8">
        <v>1</v>
      </c>
      <c r="L8" t="s">
        <v>31</v>
      </c>
      <c r="M8" t="s">
        <v>187</v>
      </c>
      <c r="N8">
        <v>18.5112150799999</v>
      </c>
      <c r="O8" t="s">
        <v>151</v>
      </c>
      <c r="P8" t="s">
        <v>151</v>
      </c>
      <c r="Q8" t="s">
        <v>151</v>
      </c>
      <c r="R8" t="s">
        <v>151</v>
      </c>
    </row>
    <row r="9" spans="1:18" x14ac:dyDescent="0.2">
      <c r="A9" t="s">
        <v>31</v>
      </c>
      <c r="B9" t="s">
        <v>122</v>
      </c>
      <c r="C9" s="8"/>
      <c r="D9">
        <v>18.5112150799999</v>
      </c>
      <c r="I9" t="s">
        <v>180</v>
      </c>
      <c r="J9" t="s">
        <v>174</v>
      </c>
      <c r="K9">
        <v>1</v>
      </c>
      <c r="L9" t="s">
        <v>32</v>
      </c>
      <c r="M9" t="s">
        <v>188</v>
      </c>
      <c r="N9">
        <v>17.393638064732102</v>
      </c>
      <c r="O9" t="s">
        <v>151</v>
      </c>
      <c r="P9" t="s">
        <v>151</v>
      </c>
      <c r="Q9" t="s">
        <v>151</v>
      </c>
      <c r="R9" t="s">
        <v>151</v>
      </c>
    </row>
    <row r="10" spans="1:18" x14ac:dyDescent="0.2">
      <c r="A10" t="s">
        <v>32</v>
      </c>
      <c r="B10" t="s">
        <v>122</v>
      </c>
      <c r="C10" s="8"/>
      <c r="D10">
        <v>17.393638064732102</v>
      </c>
      <c r="I10" t="s">
        <v>180</v>
      </c>
      <c r="J10" t="s">
        <v>174</v>
      </c>
      <c r="K10">
        <v>1</v>
      </c>
      <c r="L10" t="s">
        <v>33</v>
      </c>
      <c r="M10" t="s">
        <v>189</v>
      </c>
      <c r="N10" t="s">
        <v>151</v>
      </c>
      <c r="O10" t="s">
        <v>151</v>
      </c>
      <c r="P10" t="s">
        <v>151</v>
      </c>
      <c r="Q10" t="s">
        <v>151</v>
      </c>
      <c r="R10" t="s">
        <v>151</v>
      </c>
    </row>
    <row r="11" spans="1:18" x14ac:dyDescent="0.2">
      <c r="A11" t="s">
        <v>33</v>
      </c>
      <c r="I11" t="s">
        <v>180</v>
      </c>
      <c r="J11" t="s">
        <v>174</v>
      </c>
      <c r="K11">
        <v>1</v>
      </c>
      <c r="L11" t="s">
        <v>34</v>
      </c>
      <c r="M11" t="s">
        <v>190</v>
      </c>
      <c r="N11" t="s">
        <v>151</v>
      </c>
      <c r="O11" t="s">
        <v>151</v>
      </c>
      <c r="P11" t="s">
        <v>151</v>
      </c>
      <c r="Q11" t="s">
        <v>151</v>
      </c>
      <c r="R11" t="s">
        <v>151</v>
      </c>
    </row>
    <row r="12" spans="1:18" x14ac:dyDescent="0.2">
      <c r="A12" t="s">
        <v>34</v>
      </c>
      <c r="I12" t="s">
        <v>180</v>
      </c>
      <c r="J12" t="s">
        <v>174</v>
      </c>
      <c r="K12">
        <v>1</v>
      </c>
      <c r="L12" t="s">
        <v>35</v>
      </c>
      <c r="M12" t="s">
        <v>191</v>
      </c>
      <c r="N12" t="s">
        <v>151</v>
      </c>
      <c r="O12" t="s">
        <v>151</v>
      </c>
      <c r="P12" t="s">
        <v>151</v>
      </c>
      <c r="Q12" t="s">
        <v>151</v>
      </c>
      <c r="R12" t="s">
        <v>151</v>
      </c>
    </row>
    <row r="13" spans="1:18" x14ac:dyDescent="0.2">
      <c r="A13" t="s">
        <v>35</v>
      </c>
      <c r="I13" t="s">
        <v>180</v>
      </c>
      <c r="J13" t="s">
        <v>174</v>
      </c>
      <c r="K13">
        <v>1</v>
      </c>
      <c r="L13" t="s">
        <v>36</v>
      </c>
      <c r="M13" t="s">
        <v>192</v>
      </c>
      <c r="N13">
        <v>23.816581860695099</v>
      </c>
      <c r="O13" t="s">
        <v>151</v>
      </c>
      <c r="P13" t="s">
        <v>151</v>
      </c>
      <c r="Q13" t="s">
        <v>151</v>
      </c>
      <c r="R13" t="s">
        <v>151</v>
      </c>
    </row>
    <row r="14" spans="1:18" x14ac:dyDescent="0.2">
      <c r="A14" t="s">
        <v>36</v>
      </c>
      <c r="B14" t="s">
        <v>120</v>
      </c>
      <c r="C14" s="8" t="s">
        <v>127</v>
      </c>
      <c r="D14">
        <v>23.816581860695099</v>
      </c>
      <c r="E14">
        <f>AVERAGE(D14:D16)</f>
        <v>23.737166534809166</v>
      </c>
      <c r="F14">
        <f>STDEV(D14:D16)</f>
        <v>7.6620270921151867E-2</v>
      </c>
      <c r="I14" t="s">
        <v>180</v>
      </c>
      <c r="J14" t="s">
        <v>174</v>
      </c>
      <c r="K14">
        <v>1</v>
      </c>
      <c r="L14" t="s">
        <v>37</v>
      </c>
      <c r="M14" t="s">
        <v>193</v>
      </c>
      <c r="N14">
        <v>23.731231204134701</v>
      </c>
      <c r="O14" t="s">
        <v>151</v>
      </c>
      <c r="P14" t="s">
        <v>151</v>
      </c>
      <c r="Q14" t="s">
        <v>151</v>
      </c>
      <c r="R14" t="s">
        <v>151</v>
      </c>
    </row>
    <row r="15" spans="1:18" x14ac:dyDescent="0.2">
      <c r="A15" t="s">
        <v>37</v>
      </c>
      <c r="B15" t="s">
        <v>120</v>
      </c>
      <c r="C15" s="8"/>
      <c r="D15">
        <v>23.731231204134701</v>
      </c>
      <c r="I15" t="s">
        <v>180</v>
      </c>
      <c r="J15" t="s">
        <v>174</v>
      </c>
      <c r="K15">
        <v>1</v>
      </c>
      <c r="L15" t="s">
        <v>38</v>
      </c>
      <c r="M15" t="s">
        <v>194</v>
      </c>
      <c r="N15">
        <v>23.663686539597698</v>
      </c>
      <c r="O15" t="s">
        <v>151</v>
      </c>
      <c r="P15" t="s">
        <v>151</v>
      </c>
      <c r="Q15" t="s">
        <v>151</v>
      </c>
      <c r="R15" t="s">
        <v>151</v>
      </c>
    </row>
    <row r="16" spans="1:18" x14ac:dyDescent="0.2">
      <c r="A16" t="s">
        <v>38</v>
      </c>
      <c r="B16" t="s">
        <v>120</v>
      </c>
      <c r="C16" s="8"/>
      <c r="D16">
        <v>23.663686539597698</v>
      </c>
      <c r="I16" t="s">
        <v>180</v>
      </c>
      <c r="J16" t="s">
        <v>174</v>
      </c>
      <c r="K16">
        <v>1</v>
      </c>
      <c r="L16" t="s">
        <v>39</v>
      </c>
      <c r="M16" t="s">
        <v>195</v>
      </c>
      <c r="N16">
        <v>24.359159334655999</v>
      </c>
      <c r="O16" t="s">
        <v>151</v>
      </c>
      <c r="P16" t="s">
        <v>151</v>
      </c>
      <c r="Q16" t="s">
        <v>151</v>
      </c>
      <c r="R16" t="s">
        <v>151</v>
      </c>
    </row>
    <row r="17" spans="1:18" x14ac:dyDescent="0.2">
      <c r="A17" t="s">
        <v>39</v>
      </c>
      <c r="B17" t="s">
        <v>120</v>
      </c>
      <c r="C17" s="8" t="s">
        <v>17</v>
      </c>
      <c r="D17">
        <v>24.359159334655999</v>
      </c>
      <c r="E17">
        <f>AVERAGE(D17:D19)</f>
        <v>24.3745373351179</v>
      </c>
      <c r="F17">
        <f>STDEV(D17:D19)</f>
        <v>2.1747776815399907E-2</v>
      </c>
      <c r="I17" t="s">
        <v>180</v>
      </c>
      <c r="J17" t="s">
        <v>174</v>
      </c>
      <c r="K17">
        <v>1</v>
      </c>
      <c r="L17" t="s">
        <v>40</v>
      </c>
      <c r="M17" t="s">
        <v>196</v>
      </c>
      <c r="N17">
        <v>24.389915335579801</v>
      </c>
      <c r="O17" t="s">
        <v>151</v>
      </c>
      <c r="P17" t="s">
        <v>151</v>
      </c>
      <c r="Q17" t="s">
        <v>151</v>
      </c>
      <c r="R17" t="s">
        <v>151</v>
      </c>
    </row>
    <row r="18" spans="1:18" x14ac:dyDescent="0.2">
      <c r="A18" t="s">
        <v>40</v>
      </c>
      <c r="B18" t="s">
        <v>120</v>
      </c>
      <c r="C18" s="8"/>
      <c r="D18">
        <v>24.389915335579801</v>
      </c>
      <c r="I18" t="s">
        <v>180</v>
      </c>
      <c r="J18" t="s">
        <v>174</v>
      </c>
      <c r="K18">
        <v>1</v>
      </c>
      <c r="L18" t="s">
        <v>41</v>
      </c>
      <c r="M18" t="s">
        <v>197</v>
      </c>
      <c r="N18" t="s">
        <v>151</v>
      </c>
      <c r="O18" t="s">
        <v>151</v>
      </c>
      <c r="P18" t="s">
        <v>151</v>
      </c>
      <c r="Q18" t="s">
        <v>151</v>
      </c>
      <c r="R18" t="s">
        <v>151</v>
      </c>
    </row>
    <row r="19" spans="1:18" x14ac:dyDescent="0.2">
      <c r="A19" t="s">
        <v>41</v>
      </c>
      <c r="B19" t="s">
        <v>120</v>
      </c>
      <c r="C19" s="8"/>
      <c r="D19" t="s">
        <v>151</v>
      </c>
      <c r="I19" t="s">
        <v>180</v>
      </c>
      <c r="J19" t="s">
        <v>174</v>
      </c>
      <c r="K19">
        <v>1</v>
      </c>
      <c r="L19" t="s">
        <v>42</v>
      </c>
      <c r="M19" t="s">
        <v>198</v>
      </c>
      <c r="N19">
        <v>23.8368249099716</v>
      </c>
      <c r="O19" t="s">
        <v>151</v>
      </c>
      <c r="P19" t="s">
        <v>151</v>
      </c>
      <c r="Q19" t="s">
        <v>151</v>
      </c>
      <c r="R19" t="s">
        <v>151</v>
      </c>
    </row>
    <row r="20" spans="1:18" x14ac:dyDescent="0.2">
      <c r="A20" t="s">
        <v>42</v>
      </c>
      <c r="B20" t="s">
        <v>120</v>
      </c>
      <c r="C20" s="8" t="s">
        <v>18</v>
      </c>
      <c r="D20">
        <v>23.8368249099716</v>
      </c>
      <c r="E20">
        <f>AVERAGE(D20:D22)</f>
        <v>23.884512655513031</v>
      </c>
      <c r="F20">
        <f>STDEV(D20:D22)</f>
        <v>8.5926881468631366E-2</v>
      </c>
      <c r="I20" t="s">
        <v>180</v>
      </c>
      <c r="J20" t="s">
        <v>174</v>
      </c>
      <c r="K20">
        <v>1</v>
      </c>
      <c r="L20" t="s">
        <v>43</v>
      </c>
      <c r="M20" t="s">
        <v>199</v>
      </c>
      <c r="N20">
        <v>23.833005097289998</v>
      </c>
      <c r="O20" t="s">
        <v>151</v>
      </c>
      <c r="P20" t="s">
        <v>151</v>
      </c>
      <c r="Q20" t="s">
        <v>151</v>
      </c>
      <c r="R20" t="s">
        <v>151</v>
      </c>
    </row>
    <row r="21" spans="1:18" x14ac:dyDescent="0.2">
      <c r="A21" t="s">
        <v>43</v>
      </c>
      <c r="B21" t="s">
        <v>120</v>
      </c>
      <c r="C21" s="8"/>
      <c r="D21">
        <v>23.833005097289998</v>
      </c>
      <c r="I21" t="s">
        <v>180</v>
      </c>
      <c r="J21" t="s">
        <v>174</v>
      </c>
      <c r="K21">
        <v>1</v>
      </c>
      <c r="L21" t="s">
        <v>44</v>
      </c>
      <c r="M21" t="s">
        <v>200</v>
      </c>
      <c r="N21">
        <v>23.983707959277499</v>
      </c>
      <c r="O21" t="s">
        <v>151</v>
      </c>
      <c r="P21" t="s">
        <v>151</v>
      </c>
      <c r="Q21" t="s">
        <v>151</v>
      </c>
      <c r="R21" t="s">
        <v>151</v>
      </c>
    </row>
    <row r="22" spans="1:18" x14ac:dyDescent="0.2">
      <c r="A22" t="s">
        <v>44</v>
      </c>
      <c r="B22" t="s">
        <v>120</v>
      </c>
      <c r="C22" s="8"/>
      <c r="D22">
        <v>23.983707959277499</v>
      </c>
      <c r="I22" t="s">
        <v>180</v>
      </c>
      <c r="J22" t="s">
        <v>174</v>
      </c>
      <c r="K22">
        <v>1</v>
      </c>
      <c r="L22" t="s">
        <v>45</v>
      </c>
      <c r="M22" t="s">
        <v>201</v>
      </c>
      <c r="N22" t="s">
        <v>151</v>
      </c>
      <c r="O22" t="s">
        <v>151</v>
      </c>
      <c r="P22" t="s">
        <v>151</v>
      </c>
      <c r="Q22" t="s">
        <v>151</v>
      </c>
      <c r="R22" t="s">
        <v>151</v>
      </c>
    </row>
    <row r="23" spans="1:18" x14ac:dyDescent="0.2">
      <c r="A23" t="s">
        <v>45</v>
      </c>
      <c r="I23" t="s">
        <v>180</v>
      </c>
      <c r="J23" t="s">
        <v>174</v>
      </c>
      <c r="K23">
        <v>1</v>
      </c>
      <c r="L23" t="s">
        <v>46</v>
      </c>
      <c r="M23" t="s">
        <v>202</v>
      </c>
      <c r="N23" t="s">
        <v>151</v>
      </c>
      <c r="O23" t="s">
        <v>151</v>
      </c>
      <c r="P23" t="s">
        <v>151</v>
      </c>
      <c r="Q23" t="s">
        <v>151</v>
      </c>
      <c r="R23" t="s">
        <v>151</v>
      </c>
    </row>
    <row r="24" spans="1:18" x14ac:dyDescent="0.2">
      <c r="A24" t="s">
        <v>46</v>
      </c>
      <c r="I24" t="s">
        <v>180</v>
      </c>
      <c r="J24" t="s">
        <v>174</v>
      </c>
      <c r="K24">
        <v>1</v>
      </c>
      <c r="L24" t="s">
        <v>47</v>
      </c>
      <c r="M24" t="s">
        <v>203</v>
      </c>
      <c r="N24" t="s">
        <v>151</v>
      </c>
      <c r="O24" t="s">
        <v>151</v>
      </c>
      <c r="P24" t="s">
        <v>151</v>
      </c>
      <c r="Q24" t="s">
        <v>151</v>
      </c>
      <c r="R24" t="s">
        <v>151</v>
      </c>
    </row>
    <row r="25" spans="1:18" x14ac:dyDescent="0.2">
      <c r="A25" t="s">
        <v>47</v>
      </c>
      <c r="I25" t="s">
        <v>180</v>
      </c>
      <c r="J25" t="s">
        <v>174</v>
      </c>
      <c r="K25">
        <v>1</v>
      </c>
      <c r="L25" t="s">
        <v>48</v>
      </c>
      <c r="M25" t="s">
        <v>204</v>
      </c>
      <c r="N25">
        <v>26.221751376303999</v>
      </c>
      <c r="O25" t="s">
        <v>151</v>
      </c>
      <c r="P25" t="s">
        <v>151</v>
      </c>
      <c r="Q25" t="s">
        <v>151</v>
      </c>
      <c r="R25" t="s">
        <v>151</v>
      </c>
    </row>
    <row r="26" spans="1:18" x14ac:dyDescent="0.2">
      <c r="A26" t="s">
        <v>48</v>
      </c>
      <c r="B26" t="s">
        <v>179</v>
      </c>
      <c r="C26" s="8" t="s">
        <v>127</v>
      </c>
      <c r="D26">
        <v>26.221751376303999</v>
      </c>
      <c r="E26">
        <f>AVERAGE(D26:D28)</f>
        <v>26.19027766896383</v>
      </c>
      <c r="F26">
        <f>STDEV(D26:D28)</f>
        <v>3.2849689354483243E-2</v>
      </c>
      <c r="I26" t="s">
        <v>180</v>
      </c>
      <c r="J26" t="s">
        <v>174</v>
      </c>
      <c r="K26">
        <v>1</v>
      </c>
      <c r="L26" t="s">
        <v>49</v>
      </c>
      <c r="M26" t="s">
        <v>205</v>
      </c>
      <c r="N26">
        <v>26.15620624684</v>
      </c>
      <c r="O26" t="s">
        <v>151</v>
      </c>
      <c r="P26" t="s">
        <v>151</v>
      </c>
      <c r="Q26" t="s">
        <v>151</v>
      </c>
      <c r="R26" t="s">
        <v>151</v>
      </c>
    </row>
    <row r="27" spans="1:18" x14ac:dyDescent="0.2">
      <c r="A27" t="s">
        <v>49</v>
      </c>
      <c r="B27" t="s">
        <v>179</v>
      </c>
      <c r="C27" s="8"/>
      <c r="D27">
        <v>26.15620624684</v>
      </c>
      <c r="I27" t="s">
        <v>180</v>
      </c>
      <c r="J27" t="s">
        <v>174</v>
      </c>
      <c r="K27">
        <v>1</v>
      </c>
      <c r="L27" t="s">
        <v>50</v>
      </c>
      <c r="M27" t="s">
        <v>206</v>
      </c>
      <c r="N27">
        <v>26.192875383747499</v>
      </c>
      <c r="O27" t="s">
        <v>151</v>
      </c>
      <c r="P27" t="s">
        <v>151</v>
      </c>
      <c r="Q27" t="s">
        <v>151</v>
      </c>
      <c r="R27" t="s">
        <v>151</v>
      </c>
    </row>
    <row r="28" spans="1:18" x14ac:dyDescent="0.2">
      <c r="A28" t="s">
        <v>50</v>
      </c>
      <c r="B28" t="s">
        <v>179</v>
      </c>
      <c r="C28" s="8"/>
      <c r="D28">
        <v>26.192875383747499</v>
      </c>
      <c r="I28" t="s">
        <v>180</v>
      </c>
      <c r="J28" t="s">
        <v>174</v>
      </c>
      <c r="K28">
        <v>1</v>
      </c>
      <c r="L28" t="s">
        <v>51</v>
      </c>
      <c r="M28" t="s">
        <v>207</v>
      </c>
      <c r="N28">
        <v>25.927962366259301</v>
      </c>
      <c r="O28" t="s">
        <v>151</v>
      </c>
      <c r="P28" t="s">
        <v>151</v>
      </c>
      <c r="Q28" t="s">
        <v>151</v>
      </c>
      <c r="R28" t="s">
        <v>151</v>
      </c>
    </row>
    <row r="29" spans="1:18" x14ac:dyDescent="0.2">
      <c r="A29" t="s">
        <v>51</v>
      </c>
      <c r="B29" t="s">
        <v>179</v>
      </c>
      <c r="C29" s="8" t="s">
        <v>17</v>
      </c>
      <c r="D29">
        <v>25.927962366259301</v>
      </c>
      <c r="E29">
        <f>AVERAGE(D29:D31)</f>
        <v>25.815505224644131</v>
      </c>
      <c r="F29">
        <f>STDEV(D29:D31)</f>
        <v>0.10998902049343631</v>
      </c>
      <c r="I29" t="s">
        <v>180</v>
      </c>
      <c r="J29" t="s">
        <v>174</v>
      </c>
      <c r="K29">
        <v>1</v>
      </c>
      <c r="L29" t="s">
        <v>52</v>
      </c>
      <c r="M29" t="s">
        <v>208</v>
      </c>
      <c r="N29">
        <v>25.8103905277253</v>
      </c>
      <c r="O29" t="s">
        <v>151</v>
      </c>
      <c r="P29" t="s">
        <v>151</v>
      </c>
      <c r="Q29" t="s">
        <v>151</v>
      </c>
      <c r="R29" t="s">
        <v>151</v>
      </c>
    </row>
    <row r="30" spans="1:18" x14ac:dyDescent="0.2">
      <c r="A30" t="s">
        <v>52</v>
      </c>
      <c r="B30" t="s">
        <v>179</v>
      </c>
      <c r="C30" s="8"/>
      <c r="D30">
        <v>25.8103905277253</v>
      </c>
      <c r="I30" t="s">
        <v>180</v>
      </c>
      <c r="J30" t="s">
        <v>174</v>
      </c>
      <c r="K30">
        <v>1</v>
      </c>
      <c r="L30" t="s">
        <v>53</v>
      </c>
      <c r="M30" t="s">
        <v>209</v>
      </c>
      <c r="N30">
        <v>25.708162779947799</v>
      </c>
      <c r="O30" t="s">
        <v>151</v>
      </c>
      <c r="P30" t="s">
        <v>151</v>
      </c>
      <c r="Q30" t="s">
        <v>151</v>
      </c>
      <c r="R30" t="s">
        <v>151</v>
      </c>
    </row>
    <row r="31" spans="1:18" x14ac:dyDescent="0.2">
      <c r="A31" t="s">
        <v>53</v>
      </c>
      <c r="B31" t="s">
        <v>179</v>
      </c>
      <c r="C31" s="8"/>
      <c r="D31">
        <v>25.708162779947799</v>
      </c>
      <c r="I31" t="s">
        <v>180</v>
      </c>
      <c r="J31" t="s">
        <v>174</v>
      </c>
      <c r="K31">
        <v>1</v>
      </c>
      <c r="L31" t="s">
        <v>54</v>
      </c>
      <c r="M31" t="s">
        <v>210</v>
      </c>
      <c r="N31">
        <v>25.856371921812102</v>
      </c>
      <c r="O31" t="s">
        <v>151</v>
      </c>
      <c r="P31" t="s">
        <v>151</v>
      </c>
      <c r="Q31" t="s">
        <v>151</v>
      </c>
      <c r="R31" t="s">
        <v>151</v>
      </c>
    </row>
    <row r="32" spans="1:18" x14ac:dyDescent="0.2">
      <c r="A32" t="s">
        <v>54</v>
      </c>
      <c r="B32" t="s">
        <v>179</v>
      </c>
      <c r="C32" s="8" t="s">
        <v>18</v>
      </c>
      <c r="D32">
        <v>25.856371921812102</v>
      </c>
      <c r="E32">
        <f>AVERAGE(D32:D34)</f>
        <v>25.76415605674157</v>
      </c>
      <c r="F32">
        <f>STDEV(D32:D34)</f>
        <v>8.1819550080980338E-2</v>
      </c>
      <c r="H32" t="s">
        <v>159</v>
      </c>
      <c r="I32" t="s">
        <v>180</v>
      </c>
      <c r="J32" t="s">
        <v>174</v>
      </c>
      <c r="K32">
        <v>1</v>
      </c>
      <c r="L32" t="s">
        <v>55</v>
      </c>
      <c r="M32" t="s">
        <v>211</v>
      </c>
      <c r="N32">
        <v>25.7358417873318</v>
      </c>
      <c r="O32" t="s">
        <v>151</v>
      </c>
      <c r="P32" t="s">
        <v>151</v>
      </c>
      <c r="Q32" t="s">
        <v>151</v>
      </c>
      <c r="R32" t="s">
        <v>151</v>
      </c>
    </row>
    <row r="33" spans="1:18" x14ac:dyDescent="0.2">
      <c r="A33" t="s">
        <v>55</v>
      </c>
      <c r="B33" t="s">
        <v>179</v>
      </c>
      <c r="C33" s="8"/>
      <c r="D33">
        <v>25.7358417873318</v>
      </c>
      <c r="H33" t="s">
        <v>160</v>
      </c>
      <c r="I33" t="s">
        <v>180</v>
      </c>
      <c r="J33" t="s">
        <v>174</v>
      </c>
      <c r="K33">
        <v>1</v>
      </c>
      <c r="L33" t="s">
        <v>56</v>
      </c>
      <c r="M33" t="s">
        <v>212</v>
      </c>
      <c r="N33">
        <v>25.700254461080799</v>
      </c>
      <c r="O33" t="s">
        <v>151</v>
      </c>
      <c r="P33" t="s">
        <v>151</v>
      </c>
      <c r="Q33" t="s">
        <v>151</v>
      </c>
      <c r="R33" t="s">
        <v>151</v>
      </c>
    </row>
    <row r="34" spans="1:18" x14ac:dyDescent="0.2">
      <c r="A34" t="s">
        <v>56</v>
      </c>
      <c r="B34" t="s">
        <v>179</v>
      </c>
      <c r="C34" s="8"/>
      <c r="D34">
        <v>25.700254461080799</v>
      </c>
      <c r="H34" t="b">
        <v>1</v>
      </c>
      <c r="I34" t="s">
        <v>180</v>
      </c>
      <c r="J34" t="s">
        <v>174</v>
      </c>
      <c r="K34">
        <v>1</v>
      </c>
      <c r="L34" t="s">
        <v>57</v>
      </c>
      <c r="M34" t="s">
        <v>213</v>
      </c>
      <c r="N34" t="s">
        <v>151</v>
      </c>
      <c r="O34" t="s">
        <v>151</v>
      </c>
      <c r="P34" t="s">
        <v>151</v>
      </c>
      <c r="Q34" t="s">
        <v>151</v>
      </c>
      <c r="R34" t="s">
        <v>151</v>
      </c>
    </row>
    <row r="35" spans="1:18" x14ac:dyDescent="0.2">
      <c r="A35" t="s">
        <v>57</v>
      </c>
      <c r="H35" t="b">
        <v>1</v>
      </c>
      <c r="I35" t="s">
        <v>180</v>
      </c>
      <c r="J35" t="s">
        <v>174</v>
      </c>
      <c r="K35">
        <v>1</v>
      </c>
      <c r="L35" t="s">
        <v>58</v>
      </c>
      <c r="M35" t="s">
        <v>214</v>
      </c>
      <c r="N35" t="s">
        <v>151</v>
      </c>
      <c r="O35" t="s">
        <v>151</v>
      </c>
      <c r="P35" t="s">
        <v>151</v>
      </c>
      <c r="Q35" t="s">
        <v>151</v>
      </c>
      <c r="R35" t="s">
        <v>151</v>
      </c>
    </row>
    <row r="36" spans="1:18" x14ac:dyDescent="0.2">
      <c r="A36" t="s">
        <v>58</v>
      </c>
      <c r="H36" t="b">
        <v>1</v>
      </c>
      <c r="I36" t="s">
        <v>180</v>
      </c>
      <c r="J36" t="s">
        <v>174</v>
      </c>
      <c r="K36">
        <v>1</v>
      </c>
      <c r="L36" t="s">
        <v>59</v>
      </c>
      <c r="M36" t="s">
        <v>215</v>
      </c>
      <c r="N36" t="s">
        <v>151</v>
      </c>
      <c r="O36" t="s">
        <v>151</v>
      </c>
      <c r="P36" t="s">
        <v>151</v>
      </c>
      <c r="Q36" t="s">
        <v>151</v>
      </c>
      <c r="R36" t="s">
        <v>151</v>
      </c>
    </row>
    <row r="37" spans="1:18" x14ac:dyDescent="0.2">
      <c r="A37" t="s">
        <v>59</v>
      </c>
      <c r="H37" t="b">
        <v>1</v>
      </c>
      <c r="I37" t="s">
        <v>180</v>
      </c>
      <c r="J37" t="s">
        <v>174</v>
      </c>
      <c r="K37">
        <v>1</v>
      </c>
      <c r="L37" t="s">
        <v>60</v>
      </c>
      <c r="M37" t="s">
        <v>216</v>
      </c>
      <c r="N37">
        <v>17.738314261833199</v>
      </c>
      <c r="O37" t="s">
        <v>151</v>
      </c>
      <c r="P37" t="s">
        <v>151</v>
      </c>
      <c r="Q37" t="s">
        <v>151</v>
      </c>
      <c r="R37" t="s">
        <v>151</v>
      </c>
    </row>
    <row r="38" spans="1:18" x14ac:dyDescent="0.2">
      <c r="A38" t="s">
        <v>60</v>
      </c>
      <c r="B38" t="s">
        <v>2</v>
      </c>
      <c r="C38" s="8" t="s">
        <v>127</v>
      </c>
      <c r="D38">
        <v>17.738314261833199</v>
      </c>
      <c r="E38">
        <f>AVERAGE(D38:D40)</f>
        <v>17.702471999578236</v>
      </c>
      <c r="F38">
        <f>STDEV(D38:D40)</f>
        <v>3.1079814320987123E-2</v>
      </c>
      <c r="H38" t="b">
        <v>1</v>
      </c>
      <c r="I38" t="s">
        <v>180</v>
      </c>
      <c r="J38" t="s">
        <v>174</v>
      </c>
      <c r="K38">
        <v>1</v>
      </c>
      <c r="L38" t="s">
        <v>61</v>
      </c>
      <c r="M38" t="s">
        <v>217</v>
      </c>
      <c r="N38">
        <v>17.682984332284001</v>
      </c>
      <c r="O38" t="s">
        <v>151</v>
      </c>
      <c r="P38" t="s">
        <v>151</v>
      </c>
      <c r="Q38" t="s">
        <v>151</v>
      </c>
      <c r="R38" t="s">
        <v>151</v>
      </c>
    </row>
    <row r="39" spans="1:18" x14ac:dyDescent="0.2">
      <c r="A39" t="s">
        <v>61</v>
      </c>
      <c r="B39" t="s">
        <v>2</v>
      </c>
      <c r="C39" s="8"/>
      <c r="D39">
        <v>17.682984332284001</v>
      </c>
      <c r="H39" t="b">
        <v>1</v>
      </c>
      <c r="I39" t="s">
        <v>180</v>
      </c>
      <c r="J39" t="s">
        <v>174</v>
      </c>
      <c r="K39">
        <v>1</v>
      </c>
      <c r="L39" t="s">
        <v>62</v>
      </c>
      <c r="M39" t="s">
        <v>218</v>
      </c>
      <c r="N39">
        <v>17.686117404617502</v>
      </c>
      <c r="O39" t="s">
        <v>151</v>
      </c>
      <c r="P39" t="s">
        <v>151</v>
      </c>
      <c r="Q39" t="s">
        <v>151</v>
      </c>
      <c r="R39" t="s">
        <v>151</v>
      </c>
    </row>
    <row r="40" spans="1:18" x14ac:dyDescent="0.2">
      <c r="A40" t="s">
        <v>62</v>
      </c>
      <c r="B40" t="s">
        <v>2</v>
      </c>
      <c r="C40" s="8"/>
      <c r="D40">
        <v>17.686117404617502</v>
      </c>
      <c r="H40" t="b">
        <v>1</v>
      </c>
      <c r="I40" t="s">
        <v>180</v>
      </c>
      <c r="J40" t="s">
        <v>174</v>
      </c>
      <c r="K40">
        <v>1</v>
      </c>
      <c r="L40" t="s">
        <v>63</v>
      </c>
      <c r="M40" t="s">
        <v>219</v>
      </c>
      <c r="N40">
        <v>19.6719104016858</v>
      </c>
      <c r="O40" t="s">
        <v>151</v>
      </c>
      <c r="P40" t="s">
        <v>151</v>
      </c>
      <c r="Q40" t="s">
        <v>151</v>
      </c>
      <c r="R40" t="s">
        <v>151</v>
      </c>
    </row>
    <row r="41" spans="1:18" x14ac:dyDescent="0.2">
      <c r="A41" t="s">
        <v>63</v>
      </c>
      <c r="B41" t="s">
        <v>2</v>
      </c>
      <c r="C41" s="8" t="s">
        <v>17</v>
      </c>
      <c r="D41">
        <v>19.6719104016858</v>
      </c>
      <c r="E41">
        <f>AVERAGE(D42:D43)</f>
        <v>17.791817166321248</v>
      </c>
      <c r="F41">
        <f>STDEV(D42:D43)</f>
        <v>0.78052402043722624</v>
      </c>
      <c r="H41" t="b">
        <v>1</v>
      </c>
      <c r="I41" t="s">
        <v>180</v>
      </c>
      <c r="J41" t="s">
        <v>174</v>
      </c>
      <c r="K41">
        <v>1</v>
      </c>
      <c r="L41" t="s">
        <v>64</v>
      </c>
      <c r="M41" t="s">
        <v>220</v>
      </c>
      <c r="N41">
        <v>18.343730994051398</v>
      </c>
      <c r="O41" t="s">
        <v>151</v>
      </c>
      <c r="P41" t="s">
        <v>151</v>
      </c>
      <c r="Q41" t="s">
        <v>151</v>
      </c>
      <c r="R41" t="s">
        <v>151</v>
      </c>
    </row>
    <row r="42" spans="1:18" x14ac:dyDescent="0.2">
      <c r="A42" t="s">
        <v>64</v>
      </c>
      <c r="B42" t="s">
        <v>2</v>
      </c>
      <c r="C42" s="8"/>
      <c r="D42">
        <v>18.343730994051398</v>
      </c>
      <c r="H42" t="b">
        <v>1</v>
      </c>
      <c r="I42" t="s">
        <v>180</v>
      </c>
      <c r="J42" t="s">
        <v>174</v>
      </c>
      <c r="K42">
        <v>1</v>
      </c>
      <c r="L42" t="s">
        <v>65</v>
      </c>
      <c r="M42" t="s">
        <v>221</v>
      </c>
      <c r="N42">
        <v>17.239903338591098</v>
      </c>
      <c r="O42" t="s">
        <v>151</v>
      </c>
      <c r="P42" t="s">
        <v>151</v>
      </c>
      <c r="Q42" t="s">
        <v>151</v>
      </c>
      <c r="R42" t="s">
        <v>151</v>
      </c>
    </row>
    <row r="43" spans="1:18" x14ac:dyDescent="0.2">
      <c r="A43" t="s">
        <v>65</v>
      </c>
      <c r="B43" t="s">
        <v>2</v>
      </c>
      <c r="C43" s="8"/>
      <c r="D43">
        <v>17.239903338591098</v>
      </c>
      <c r="H43" t="b">
        <v>1</v>
      </c>
      <c r="I43" t="s">
        <v>180</v>
      </c>
      <c r="J43" t="s">
        <v>174</v>
      </c>
      <c r="K43">
        <v>1</v>
      </c>
      <c r="L43" t="s">
        <v>66</v>
      </c>
      <c r="M43" t="s">
        <v>222</v>
      </c>
      <c r="N43">
        <v>17.790083374619901</v>
      </c>
      <c r="O43" t="s">
        <v>151</v>
      </c>
      <c r="P43" t="s">
        <v>151</v>
      </c>
      <c r="Q43" t="s">
        <v>151</v>
      </c>
      <c r="R43" t="s">
        <v>151</v>
      </c>
    </row>
    <row r="44" spans="1:18" x14ac:dyDescent="0.2">
      <c r="A44" t="s">
        <v>66</v>
      </c>
      <c r="B44" t="s">
        <v>2</v>
      </c>
      <c r="C44" s="8" t="s">
        <v>18</v>
      </c>
      <c r="D44">
        <v>17.790083374619901</v>
      </c>
      <c r="E44">
        <f>AVERAGE(D44:D46)</f>
        <v>17.694708692913867</v>
      </c>
      <c r="F44">
        <f>STDEV(D44:D46)</f>
        <v>8.7220687344267217E-2</v>
      </c>
      <c r="H44" t="b">
        <v>1</v>
      </c>
      <c r="I44" t="s">
        <v>180</v>
      </c>
      <c r="J44" t="s">
        <v>174</v>
      </c>
      <c r="K44">
        <v>1</v>
      </c>
      <c r="L44" t="s">
        <v>67</v>
      </c>
      <c r="M44" t="s">
        <v>223</v>
      </c>
      <c r="N44">
        <v>17.675042787925399</v>
      </c>
      <c r="O44" t="s">
        <v>151</v>
      </c>
      <c r="P44" t="s">
        <v>151</v>
      </c>
      <c r="Q44" t="s">
        <v>151</v>
      </c>
      <c r="R44" t="s">
        <v>151</v>
      </c>
    </row>
    <row r="45" spans="1:18" x14ac:dyDescent="0.2">
      <c r="A45" t="s">
        <v>67</v>
      </c>
      <c r="B45" t="s">
        <v>2</v>
      </c>
      <c r="C45" s="8"/>
      <c r="D45">
        <v>17.675042787925399</v>
      </c>
      <c r="H45" t="b">
        <v>1</v>
      </c>
      <c r="I45" t="s">
        <v>180</v>
      </c>
      <c r="J45" t="s">
        <v>174</v>
      </c>
      <c r="K45">
        <v>1</v>
      </c>
      <c r="L45" t="s">
        <v>68</v>
      </c>
      <c r="M45" t="s">
        <v>224</v>
      </c>
      <c r="N45">
        <v>17.618999916196302</v>
      </c>
      <c r="O45" t="s">
        <v>151</v>
      </c>
      <c r="P45" t="s">
        <v>151</v>
      </c>
      <c r="Q45" t="s">
        <v>151</v>
      </c>
      <c r="R45" t="s">
        <v>151</v>
      </c>
    </row>
    <row r="46" spans="1:18" x14ac:dyDescent="0.2">
      <c r="A46" t="s">
        <v>68</v>
      </c>
      <c r="B46" t="s">
        <v>2</v>
      </c>
      <c r="C46" s="8"/>
      <c r="D46">
        <v>17.618999916196302</v>
      </c>
      <c r="H46" t="b">
        <v>1</v>
      </c>
      <c r="I46" t="s">
        <v>180</v>
      </c>
      <c r="J46" t="s">
        <v>174</v>
      </c>
      <c r="K46">
        <v>1</v>
      </c>
      <c r="L46" t="s">
        <v>69</v>
      </c>
      <c r="M46" t="s">
        <v>225</v>
      </c>
      <c r="N46" t="s">
        <v>151</v>
      </c>
      <c r="O46" t="s">
        <v>151</v>
      </c>
      <c r="P46" t="s">
        <v>151</v>
      </c>
      <c r="Q46" t="s">
        <v>151</v>
      </c>
      <c r="R46" t="s">
        <v>151</v>
      </c>
    </row>
    <row r="47" spans="1:18" x14ac:dyDescent="0.2">
      <c r="A47" t="s">
        <v>69</v>
      </c>
      <c r="D47" t="s">
        <v>151</v>
      </c>
      <c r="H47" t="b">
        <v>1</v>
      </c>
      <c r="I47" t="s">
        <v>180</v>
      </c>
      <c r="J47" t="s">
        <v>174</v>
      </c>
      <c r="K47">
        <v>1</v>
      </c>
      <c r="L47" t="s">
        <v>70</v>
      </c>
      <c r="M47" t="s">
        <v>226</v>
      </c>
      <c r="N47" t="s">
        <v>151</v>
      </c>
      <c r="O47" t="s">
        <v>151</v>
      </c>
      <c r="P47" t="s">
        <v>151</v>
      </c>
      <c r="Q47" t="s">
        <v>151</v>
      </c>
      <c r="R47" t="s">
        <v>151</v>
      </c>
    </row>
    <row r="48" spans="1:18" x14ac:dyDescent="0.2">
      <c r="A48" t="s">
        <v>70</v>
      </c>
      <c r="D48" t="s">
        <v>151</v>
      </c>
      <c r="H48" t="b">
        <v>1</v>
      </c>
      <c r="I48" t="s">
        <v>180</v>
      </c>
      <c r="J48" t="s">
        <v>174</v>
      </c>
      <c r="K48">
        <v>1</v>
      </c>
      <c r="L48" t="s">
        <v>71</v>
      </c>
      <c r="M48" t="s">
        <v>227</v>
      </c>
      <c r="N48" t="s">
        <v>151</v>
      </c>
      <c r="O48" t="s">
        <v>151</v>
      </c>
      <c r="P48" t="s">
        <v>151</v>
      </c>
      <c r="Q48" t="s">
        <v>151</v>
      </c>
      <c r="R48" t="s">
        <v>151</v>
      </c>
    </row>
    <row r="49" spans="1:18" x14ac:dyDescent="0.2">
      <c r="A49" t="s">
        <v>71</v>
      </c>
      <c r="D49" t="s">
        <v>151</v>
      </c>
      <c r="H49" t="b">
        <v>1</v>
      </c>
      <c r="I49" t="s">
        <v>180</v>
      </c>
      <c r="J49" t="s">
        <v>174</v>
      </c>
      <c r="K49">
        <v>1</v>
      </c>
      <c r="L49" t="s">
        <v>72</v>
      </c>
      <c r="M49" t="s">
        <v>228</v>
      </c>
      <c r="N49">
        <v>17.710290406439398</v>
      </c>
      <c r="O49" t="s">
        <v>151</v>
      </c>
      <c r="P49" t="s">
        <v>151</v>
      </c>
      <c r="Q49" t="s">
        <v>151</v>
      </c>
      <c r="R49" t="s">
        <v>151</v>
      </c>
    </row>
    <row r="50" spans="1:18" x14ac:dyDescent="0.2">
      <c r="A50" t="s">
        <v>72</v>
      </c>
      <c r="B50" t="s">
        <v>122</v>
      </c>
      <c r="C50" t="s">
        <v>282</v>
      </c>
      <c r="D50">
        <v>17.710290406439398</v>
      </c>
      <c r="E50">
        <f>AVERAGE(D50:D52)</f>
        <v>17.449189111242898</v>
      </c>
      <c r="F50">
        <f>STDEV(D50:D52)</f>
        <v>0.22658245440786201</v>
      </c>
      <c r="H50" t="b">
        <v>1</v>
      </c>
      <c r="I50" t="s">
        <v>180</v>
      </c>
      <c r="J50" t="s">
        <v>174</v>
      </c>
      <c r="K50">
        <v>1</v>
      </c>
      <c r="L50" t="s">
        <v>73</v>
      </c>
      <c r="M50" t="s">
        <v>229</v>
      </c>
      <c r="N50">
        <v>17.304174927406098</v>
      </c>
      <c r="O50" t="s">
        <v>151</v>
      </c>
      <c r="P50" t="s">
        <v>151</v>
      </c>
      <c r="Q50" t="s">
        <v>151</v>
      </c>
      <c r="R50" t="s">
        <v>151</v>
      </c>
    </row>
    <row r="51" spans="1:18" x14ac:dyDescent="0.2">
      <c r="A51" t="s">
        <v>73</v>
      </c>
      <c r="B51" t="s">
        <v>122</v>
      </c>
      <c r="D51">
        <v>17.304174927406098</v>
      </c>
      <c r="H51" t="b">
        <v>1</v>
      </c>
      <c r="I51" t="s">
        <v>180</v>
      </c>
      <c r="J51" t="s">
        <v>174</v>
      </c>
      <c r="K51">
        <v>1</v>
      </c>
      <c r="L51" t="s">
        <v>74</v>
      </c>
      <c r="M51" t="s">
        <v>230</v>
      </c>
      <c r="N51">
        <v>17.333101999883201</v>
      </c>
      <c r="O51" t="s">
        <v>151</v>
      </c>
      <c r="P51" t="s">
        <v>151</v>
      </c>
      <c r="Q51" t="s">
        <v>151</v>
      </c>
      <c r="R51" t="s">
        <v>151</v>
      </c>
    </row>
    <row r="52" spans="1:18" x14ac:dyDescent="0.2">
      <c r="A52" t="s">
        <v>74</v>
      </c>
      <c r="B52" t="s">
        <v>122</v>
      </c>
      <c r="C52" s="8"/>
      <c r="D52">
        <v>17.333101999883201</v>
      </c>
      <c r="H52" t="b">
        <v>1</v>
      </c>
      <c r="I52" t="s">
        <v>180</v>
      </c>
      <c r="J52" t="s">
        <v>174</v>
      </c>
      <c r="K52">
        <v>1</v>
      </c>
      <c r="L52" t="s">
        <v>75</v>
      </c>
      <c r="M52" t="s">
        <v>231</v>
      </c>
      <c r="N52">
        <v>18.162954674579801</v>
      </c>
      <c r="O52" t="s">
        <v>151</v>
      </c>
      <c r="P52" t="s">
        <v>151</v>
      </c>
      <c r="Q52" t="s">
        <v>151</v>
      </c>
      <c r="R52" t="s">
        <v>151</v>
      </c>
    </row>
    <row r="53" spans="1:18" x14ac:dyDescent="0.2">
      <c r="A53" t="s">
        <v>75</v>
      </c>
      <c r="B53" t="s">
        <v>122</v>
      </c>
      <c r="C53" t="s">
        <v>283</v>
      </c>
      <c r="D53">
        <v>18.162954674579801</v>
      </c>
      <c r="E53">
        <f>AVERAGE(D53:D55)</f>
        <v>18.132045850994832</v>
      </c>
      <c r="F53">
        <f>STDEV(D53:D55)</f>
        <v>3.0514364677165152E-2</v>
      </c>
      <c r="H53" t="b">
        <v>1</v>
      </c>
      <c r="I53" t="s">
        <v>180</v>
      </c>
      <c r="J53" t="s">
        <v>174</v>
      </c>
      <c r="K53">
        <v>1</v>
      </c>
      <c r="L53" t="s">
        <v>76</v>
      </c>
      <c r="M53" t="s">
        <v>232</v>
      </c>
      <c r="N53">
        <v>18.131241009847798</v>
      </c>
      <c r="O53" t="s">
        <v>151</v>
      </c>
      <c r="P53" t="s">
        <v>151</v>
      </c>
      <c r="Q53" t="s">
        <v>151</v>
      </c>
      <c r="R53" t="s">
        <v>151</v>
      </c>
    </row>
    <row r="54" spans="1:18" x14ac:dyDescent="0.2">
      <c r="A54" t="s">
        <v>76</v>
      </c>
      <c r="B54" t="s">
        <v>122</v>
      </c>
      <c r="D54">
        <v>18.131241009847798</v>
      </c>
      <c r="H54" t="b">
        <v>1</v>
      </c>
      <c r="I54" t="s">
        <v>180</v>
      </c>
      <c r="J54" t="s">
        <v>174</v>
      </c>
      <c r="K54">
        <v>1</v>
      </c>
      <c r="L54" t="s">
        <v>77</v>
      </c>
      <c r="M54" t="s">
        <v>233</v>
      </c>
      <c r="N54">
        <v>18.101941868556899</v>
      </c>
      <c r="O54" t="s">
        <v>151</v>
      </c>
      <c r="P54" t="s">
        <v>151</v>
      </c>
      <c r="Q54" t="s">
        <v>151</v>
      </c>
      <c r="R54" t="s">
        <v>151</v>
      </c>
    </row>
    <row r="55" spans="1:18" x14ac:dyDescent="0.2">
      <c r="A55" t="s">
        <v>77</v>
      </c>
      <c r="B55" t="s">
        <v>122</v>
      </c>
      <c r="C55" s="8"/>
      <c r="D55">
        <v>18.101941868556899</v>
      </c>
      <c r="H55" t="b">
        <v>1</v>
      </c>
      <c r="I55" t="s">
        <v>180</v>
      </c>
      <c r="J55" t="s">
        <v>174</v>
      </c>
      <c r="K55">
        <v>1</v>
      </c>
      <c r="L55" t="s">
        <v>78</v>
      </c>
      <c r="M55" t="s">
        <v>234</v>
      </c>
      <c r="N55">
        <v>17.672244783381601</v>
      </c>
      <c r="O55" t="s">
        <v>151</v>
      </c>
      <c r="P55" t="s">
        <v>151</v>
      </c>
      <c r="Q55" t="s">
        <v>151</v>
      </c>
      <c r="R55" t="s">
        <v>151</v>
      </c>
    </row>
    <row r="56" spans="1:18" x14ac:dyDescent="0.2">
      <c r="A56" t="s">
        <v>78</v>
      </c>
      <c r="B56" t="s">
        <v>122</v>
      </c>
      <c r="C56" t="s">
        <v>284</v>
      </c>
      <c r="D56">
        <v>17.672244783381601</v>
      </c>
      <c r="E56">
        <f>AVERAGE(D56:D58)</f>
        <v>17.613172249433202</v>
      </c>
      <c r="F56">
        <f>STDEV(D56:D58)</f>
        <v>6.4908894857224314E-2</v>
      </c>
      <c r="H56" t="b">
        <v>1</v>
      </c>
      <c r="I56" t="s">
        <v>180</v>
      </c>
      <c r="J56" t="s">
        <v>174</v>
      </c>
      <c r="K56">
        <v>1</v>
      </c>
      <c r="L56" t="s">
        <v>79</v>
      </c>
      <c r="M56" t="s">
        <v>235</v>
      </c>
      <c r="N56">
        <v>17.623585843926499</v>
      </c>
      <c r="O56" t="s">
        <v>151</v>
      </c>
      <c r="P56" t="s">
        <v>151</v>
      </c>
      <c r="Q56" t="s">
        <v>151</v>
      </c>
      <c r="R56" t="s">
        <v>151</v>
      </c>
    </row>
    <row r="57" spans="1:18" x14ac:dyDescent="0.2">
      <c r="A57" t="s">
        <v>79</v>
      </c>
      <c r="B57" t="s">
        <v>122</v>
      </c>
      <c r="D57">
        <v>17.623585843926499</v>
      </c>
      <c r="H57" t="b">
        <v>1</v>
      </c>
      <c r="I57" t="s">
        <v>180</v>
      </c>
      <c r="J57" t="s">
        <v>174</v>
      </c>
      <c r="K57">
        <v>1</v>
      </c>
      <c r="L57" t="s">
        <v>80</v>
      </c>
      <c r="M57" t="s">
        <v>236</v>
      </c>
      <c r="N57">
        <v>17.543686120991499</v>
      </c>
      <c r="O57" t="s">
        <v>151</v>
      </c>
      <c r="P57" t="s">
        <v>151</v>
      </c>
      <c r="Q57" t="s">
        <v>151</v>
      </c>
      <c r="R57" t="s">
        <v>151</v>
      </c>
    </row>
    <row r="58" spans="1:18" x14ac:dyDescent="0.2">
      <c r="A58" t="s">
        <v>80</v>
      </c>
      <c r="B58" t="s">
        <v>122</v>
      </c>
      <c r="C58" s="8"/>
      <c r="D58">
        <v>17.543686120991499</v>
      </c>
      <c r="H58" t="b">
        <v>1</v>
      </c>
      <c r="I58" t="s">
        <v>180</v>
      </c>
      <c r="J58" t="s">
        <v>174</v>
      </c>
      <c r="K58">
        <v>1</v>
      </c>
      <c r="L58" t="s">
        <v>81</v>
      </c>
      <c r="M58" t="s">
        <v>237</v>
      </c>
      <c r="N58" t="s">
        <v>151</v>
      </c>
      <c r="O58" t="s">
        <v>151</v>
      </c>
      <c r="P58" t="s">
        <v>151</v>
      </c>
      <c r="Q58" t="s">
        <v>151</v>
      </c>
      <c r="R58" t="s">
        <v>151</v>
      </c>
    </row>
    <row r="59" spans="1:18" x14ac:dyDescent="0.2">
      <c r="A59" t="s">
        <v>81</v>
      </c>
      <c r="D59" t="s">
        <v>151</v>
      </c>
      <c r="H59" t="b">
        <v>1</v>
      </c>
      <c r="I59" t="s">
        <v>180</v>
      </c>
      <c r="J59" t="s">
        <v>174</v>
      </c>
      <c r="K59">
        <v>1</v>
      </c>
      <c r="L59" t="s">
        <v>82</v>
      </c>
      <c r="M59" t="s">
        <v>238</v>
      </c>
      <c r="N59" t="s">
        <v>151</v>
      </c>
      <c r="O59" t="s">
        <v>151</v>
      </c>
      <c r="P59" t="s">
        <v>151</v>
      </c>
      <c r="Q59" t="s">
        <v>151</v>
      </c>
      <c r="R59" t="s">
        <v>151</v>
      </c>
    </row>
    <row r="60" spans="1:18" x14ac:dyDescent="0.2">
      <c r="A60" t="s">
        <v>82</v>
      </c>
      <c r="D60" t="s">
        <v>151</v>
      </c>
      <c r="H60" t="b">
        <v>1</v>
      </c>
      <c r="I60" t="s">
        <v>180</v>
      </c>
      <c r="J60" t="s">
        <v>174</v>
      </c>
      <c r="K60">
        <v>1</v>
      </c>
      <c r="L60" t="s">
        <v>83</v>
      </c>
      <c r="M60" t="s">
        <v>239</v>
      </c>
      <c r="N60" t="s">
        <v>151</v>
      </c>
      <c r="O60" t="s">
        <v>151</v>
      </c>
      <c r="P60" t="s">
        <v>151</v>
      </c>
      <c r="Q60" t="s">
        <v>151</v>
      </c>
      <c r="R60" t="s">
        <v>151</v>
      </c>
    </row>
    <row r="61" spans="1:18" x14ac:dyDescent="0.2">
      <c r="A61" t="s">
        <v>83</v>
      </c>
      <c r="D61" t="s">
        <v>151</v>
      </c>
      <c r="I61" t="s">
        <v>180</v>
      </c>
      <c r="J61" t="s">
        <v>174</v>
      </c>
      <c r="K61">
        <v>1</v>
      </c>
      <c r="L61" t="s">
        <v>84</v>
      </c>
      <c r="M61" t="s">
        <v>240</v>
      </c>
      <c r="N61">
        <v>22.979887116250499</v>
      </c>
      <c r="O61" t="s">
        <v>151</v>
      </c>
      <c r="P61" t="s">
        <v>151</v>
      </c>
      <c r="Q61" t="s">
        <v>151</v>
      </c>
      <c r="R61" t="s">
        <v>151</v>
      </c>
    </row>
    <row r="62" spans="1:18" x14ac:dyDescent="0.2">
      <c r="A62" t="s">
        <v>84</v>
      </c>
      <c r="B62" t="s">
        <v>120</v>
      </c>
      <c r="C62" t="s">
        <v>282</v>
      </c>
      <c r="D62">
        <v>22.979887116250499</v>
      </c>
      <c r="E62">
        <f>AVERAGE(D62:D64)</f>
        <v>22.962777496174599</v>
      </c>
      <c r="F62">
        <f>STDEV(D62:D64)</f>
        <v>3.2814828069547018E-2</v>
      </c>
      <c r="I62" t="s">
        <v>180</v>
      </c>
      <c r="J62" t="s">
        <v>174</v>
      </c>
      <c r="K62">
        <v>1</v>
      </c>
      <c r="L62" t="s">
        <v>85</v>
      </c>
      <c r="M62" t="s">
        <v>241</v>
      </c>
      <c r="N62">
        <v>22.9835016652322</v>
      </c>
      <c r="O62" t="s">
        <v>151</v>
      </c>
      <c r="P62" t="s">
        <v>151</v>
      </c>
      <c r="Q62" t="s">
        <v>151</v>
      </c>
      <c r="R62" t="s">
        <v>151</v>
      </c>
    </row>
    <row r="63" spans="1:18" x14ac:dyDescent="0.2">
      <c r="A63" t="s">
        <v>85</v>
      </c>
      <c r="B63" t="s">
        <v>120</v>
      </c>
      <c r="D63">
        <v>22.9835016652322</v>
      </c>
      <c r="I63" t="s">
        <v>180</v>
      </c>
      <c r="J63" t="s">
        <v>174</v>
      </c>
      <c r="K63">
        <v>1</v>
      </c>
      <c r="L63" t="s">
        <v>86</v>
      </c>
      <c r="M63" t="s">
        <v>242</v>
      </c>
      <c r="N63">
        <v>22.924943707041098</v>
      </c>
      <c r="O63" t="s">
        <v>151</v>
      </c>
      <c r="P63" t="s">
        <v>151</v>
      </c>
      <c r="Q63" t="s">
        <v>151</v>
      </c>
      <c r="R63" t="s">
        <v>151</v>
      </c>
    </row>
    <row r="64" spans="1:18" x14ac:dyDescent="0.2">
      <c r="A64" t="s">
        <v>86</v>
      </c>
      <c r="B64" t="s">
        <v>120</v>
      </c>
      <c r="C64" s="8"/>
      <c r="D64">
        <v>22.924943707041098</v>
      </c>
      <c r="I64" t="s">
        <v>180</v>
      </c>
      <c r="J64" t="s">
        <v>174</v>
      </c>
      <c r="K64">
        <v>1</v>
      </c>
      <c r="L64" t="s">
        <v>87</v>
      </c>
      <c r="M64" t="s">
        <v>243</v>
      </c>
      <c r="N64">
        <v>23.129703502881998</v>
      </c>
      <c r="O64" t="s">
        <v>151</v>
      </c>
      <c r="P64" t="s">
        <v>151</v>
      </c>
      <c r="Q64" t="s">
        <v>151</v>
      </c>
      <c r="R64" t="s">
        <v>151</v>
      </c>
    </row>
    <row r="65" spans="1:18" x14ac:dyDescent="0.2">
      <c r="A65" t="s">
        <v>87</v>
      </c>
      <c r="B65" t="s">
        <v>120</v>
      </c>
      <c r="C65" t="s">
        <v>283</v>
      </c>
      <c r="D65">
        <v>23.129703502881998</v>
      </c>
      <c r="E65">
        <f>AVERAGE(D65:D67)</f>
        <v>23.152497388805102</v>
      </c>
      <c r="F65">
        <f>STDEV(D65:D67)</f>
        <v>4.6147688503725449E-2</v>
      </c>
      <c r="I65" t="s">
        <v>180</v>
      </c>
      <c r="J65" t="s">
        <v>174</v>
      </c>
      <c r="K65">
        <v>1</v>
      </c>
      <c r="L65" t="s">
        <v>88</v>
      </c>
      <c r="M65" t="s">
        <v>244</v>
      </c>
      <c r="N65">
        <v>23.2056068985497</v>
      </c>
      <c r="O65" t="s">
        <v>151</v>
      </c>
      <c r="P65" t="s">
        <v>151</v>
      </c>
      <c r="Q65" t="s">
        <v>151</v>
      </c>
      <c r="R65" t="s">
        <v>151</v>
      </c>
    </row>
    <row r="66" spans="1:18" x14ac:dyDescent="0.2">
      <c r="A66" t="s">
        <v>88</v>
      </c>
      <c r="B66" t="s">
        <v>120</v>
      </c>
      <c r="D66">
        <v>23.2056068985497</v>
      </c>
      <c r="I66" t="s">
        <v>180</v>
      </c>
      <c r="J66" t="s">
        <v>174</v>
      </c>
      <c r="K66">
        <v>1</v>
      </c>
      <c r="L66" t="s">
        <v>89</v>
      </c>
      <c r="M66" t="s">
        <v>245</v>
      </c>
      <c r="N66">
        <v>23.122181764983601</v>
      </c>
      <c r="O66" t="s">
        <v>151</v>
      </c>
      <c r="P66" t="s">
        <v>151</v>
      </c>
      <c r="Q66" t="s">
        <v>151</v>
      </c>
      <c r="R66" t="s">
        <v>151</v>
      </c>
    </row>
    <row r="67" spans="1:18" x14ac:dyDescent="0.2">
      <c r="A67" t="s">
        <v>89</v>
      </c>
      <c r="B67" t="s">
        <v>120</v>
      </c>
      <c r="C67" s="8"/>
      <c r="D67">
        <v>23.122181764983601</v>
      </c>
      <c r="I67" t="s">
        <v>180</v>
      </c>
      <c r="J67" t="s">
        <v>174</v>
      </c>
      <c r="K67">
        <v>1</v>
      </c>
      <c r="L67" t="s">
        <v>90</v>
      </c>
      <c r="M67" t="s">
        <v>246</v>
      </c>
      <c r="N67">
        <v>24.2665748073745</v>
      </c>
      <c r="O67" t="s">
        <v>151</v>
      </c>
      <c r="P67" t="s">
        <v>151</v>
      </c>
      <c r="Q67" t="s">
        <v>151</v>
      </c>
      <c r="R67" t="s">
        <v>151</v>
      </c>
    </row>
    <row r="68" spans="1:18" x14ac:dyDescent="0.2">
      <c r="A68" t="s">
        <v>90</v>
      </c>
      <c r="B68" t="s">
        <v>120</v>
      </c>
      <c r="C68" t="s">
        <v>284</v>
      </c>
      <c r="D68">
        <v>24.2665748073745</v>
      </c>
      <c r="E68">
        <f>AVERAGE(D68:D70)</f>
        <v>24.141864856976866</v>
      </c>
      <c r="F68">
        <f>STDEV(D68:D70)</f>
        <v>0.10811118589450448</v>
      </c>
      <c r="I68" t="s">
        <v>180</v>
      </c>
      <c r="J68" t="s">
        <v>174</v>
      </c>
      <c r="K68">
        <v>1</v>
      </c>
      <c r="L68" t="s">
        <v>91</v>
      </c>
      <c r="M68" t="s">
        <v>247</v>
      </c>
      <c r="N68">
        <v>24.084367836016298</v>
      </c>
      <c r="O68" t="s">
        <v>151</v>
      </c>
      <c r="P68" t="s">
        <v>151</v>
      </c>
      <c r="Q68" t="s">
        <v>151</v>
      </c>
      <c r="R68" t="s">
        <v>151</v>
      </c>
    </row>
    <row r="69" spans="1:18" x14ac:dyDescent="0.2">
      <c r="A69" t="s">
        <v>91</v>
      </c>
      <c r="B69" t="s">
        <v>120</v>
      </c>
      <c r="D69">
        <v>24.084367836016298</v>
      </c>
      <c r="I69" t="s">
        <v>180</v>
      </c>
      <c r="J69" t="s">
        <v>174</v>
      </c>
      <c r="K69">
        <v>1</v>
      </c>
      <c r="L69" t="s">
        <v>92</v>
      </c>
      <c r="M69" t="s">
        <v>248</v>
      </c>
      <c r="N69">
        <v>24.074651927539801</v>
      </c>
      <c r="O69" t="s">
        <v>151</v>
      </c>
      <c r="P69" t="s">
        <v>151</v>
      </c>
      <c r="Q69" t="s">
        <v>151</v>
      </c>
      <c r="R69" t="s">
        <v>151</v>
      </c>
    </row>
    <row r="70" spans="1:18" x14ac:dyDescent="0.2">
      <c r="A70" t="s">
        <v>92</v>
      </c>
      <c r="B70" t="s">
        <v>120</v>
      </c>
      <c r="C70" s="8"/>
      <c r="D70">
        <v>24.074651927539801</v>
      </c>
      <c r="I70" t="s">
        <v>180</v>
      </c>
      <c r="J70" t="s">
        <v>174</v>
      </c>
      <c r="K70">
        <v>1</v>
      </c>
      <c r="L70" t="s">
        <v>93</v>
      </c>
      <c r="M70" t="s">
        <v>249</v>
      </c>
      <c r="N70" t="s">
        <v>151</v>
      </c>
      <c r="O70" t="s">
        <v>151</v>
      </c>
      <c r="P70" t="s">
        <v>151</v>
      </c>
      <c r="Q70" t="s">
        <v>151</v>
      </c>
      <c r="R70" t="s">
        <v>151</v>
      </c>
    </row>
    <row r="71" spans="1:18" x14ac:dyDescent="0.2">
      <c r="A71" t="s">
        <v>93</v>
      </c>
      <c r="D71" t="s">
        <v>151</v>
      </c>
      <c r="I71" t="s">
        <v>180</v>
      </c>
      <c r="J71" t="s">
        <v>174</v>
      </c>
      <c r="K71">
        <v>1</v>
      </c>
      <c r="L71" t="s">
        <v>94</v>
      </c>
      <c r="M71" t="s">
        <v>250</v>
      </c>
      <c r="N71" t="s">
        <v>151</v>
      </c>
      <c r="O71" t="s">
        <v>151</v>
      </c>
      <c r="P71" t="s">
        <v>151</v>
      </c>
      <c r="Q71" t="s">
        <v>151</v>
      </c>
      <c r="R71" t="s">
        <v>151</v>
      </c>
    </row>
    <row r="72" spans="1:18" x14ac:dyDescent="0.2">
      <c r="A72" t="s">
        <v>94</v>
      </c>
      <c r="D72" t="s">
        <v>151</v>
      </c>
      <c r="I72" t="s">
        <v>180</v>
      </c>
      <c r="J72" t="s">
        <v>174</v>
      </c>
      <c r="K72">
        <v>1</v>
      </c>
      <c r="L72" t="s">
        <v>95</v>
      </c>
      <c r="M72" t="s">
        <v>251</v>
      </c>
      <c r="N72" t="s">
        <v>151</v>
      </c>
      <c r="O72" t="s">
        <v>151</v>
      </c>
      <c r="P72" t="s">
        <v>151</v>
      </c>
      <c r="Q72" t="s">
        <v>151</v>
      </c>
      <c r="R72" t="s">
        <v>151</v>
      </c>
    </row>
    <row r="73" spans="1:18" x14ac:dyDescent="0.2">
      <c r="A73" t="s">
        <v>95</v>
      </c>
      <c r="D73" t="s">
        <v>151</v>
      </c>
      <c r="I73" t="s">
        <v>180</v>
      </c>
      <c r="J73" t="s">
        <v>174</v>
      </c>
      <c r="K73">
        <v>1</v>
      </c>
      <c r="L73" t="s">
        <v>96</v>
      </c>
      <c r="M73" t="s">
        <v>252</v>
      </c>
      <c r="N73">
        <v>16.626644159640701</v>
      </c>
      <c r="O73" t="s">
        <v>151</v>
      </c>
      <c r="P73" t="s">
        <v>151</v>
      </c>
      <c r="Q73" t="s">
        <v>151</v>
      </c>
      <c r="R73" t="s">
        <v>151</v>
      </c>
    </row>
    <row r="74" spans="1:18" x14ac:dyDescent="0.2">
      <c r="A74" t="s">
        <v>96</v>
      </c>
      <c r="B74" t="s">
        <v>179</v>
      </c>
      <c r="C74" t="s">
        <v>282</v>
      </c>
      <c r="D74">
        <v>16.626644159640701</v>
      </c>
      <c r="E74">
        <f>AVERAGE(D74:D76)</f>
        <v>16.581567671792769</v>
      </c>
      <c r="F74">
        <f>STDEV(D74:D76)</f>
        <v>3.9600979511607452E-2</v>
      </c>
      <c r="I74" t="s">
        <v>180</v>
      </c>
      <c r="J74" t="s">
        <v>174</v>
      </c>
      <c r="K74">
        <v>1</v>
      </c>
      <c r="L74" t="s">
        <v>97</v>
      </c>
      <c r="M74" t="s">
        <v>253</v>
      </c>
      <c r="N74">
        <v>16.5656867742433</v>
      </c>
      <c r="O74" t="s">
        <v>151</v>
      </c>
      <c r="P74" t="s">
        <v>151</v>
      </c>
      <c r="Q74" t="s">
        <v>151</v>
      </c>
      <c r="R74" t="s">
        <v>151</v>
      </c>
    </row>
    <row r="75" spans="1:18" x14ac:dyDescent="0.2">
      <c r="A75" t="s">
        <v>97</v>
      </c>
      <c r="B75" t="s">
        <v>179</v>
      </c>
      <c r="D75">
        <v>16.5656867742433</v>
      </c>
      <c r="I75" t="s">
        <v>180</v>
      </c>
      <c r="J75" t="s">
        <v>174</v>
      </c>
      <c r="K75">
        <v>1</v>
      </c>
      <c r="L75" t="s">
        <v>98</v>
      </c>
      <c r="M75" t="s">
        <v>254</v>
      </c>
      <c r="N75">
        <v>16.552372081494301</v>
      </c>
      <c r="O75" t="s">
        <v>151</v>
      </c>
      <c r="P75" t="s">
        <v>151</v>
      </c>
      <c r="Q75" t="s">
        <v>151</v>
      </c>
      <c r="R75" t="s">
        <v>151</v>
      </c>
    </row>
    <row r="76" spans="1:18" x14ac:dyDescent="0.2">
      <c r="A76" t="s">
        <v>98</v>
      </c>
      <c r="B76" t="s">
        <v>179</v>
      </c>
      <c r="C76" s="8"/>
      <c r="D76">
        <v>16.552372081494301</v>
      </c>
      <c r="I76" t="s">
        <v>180</v>
      </c>
      <c r="J76" t="s">
        <v>174</v>
      </c>
      <c r="K76">
        <v>1</v>
      </c>
      <c r="L76" t="s">
        <v>99</v>
      </c>
      <c r="M76" t="s">
        <v>255</v>
      </c>
      <c r="N76">
        <v>16.196103130102699</v>
      </c>
      <c r="O76" t="s">
        <v>151</v>
      </c>
      <c r="P76" t="s">
        <v>151</v>
      </c>
      <c r="Q76" t="s">
        <v>151</v>
      </c>
      <c r="R76" t="s">
        <v>151</v>
      </c>
    </row>
    <row r="77" spans="1:18" x14ac:dyDescent="0.2">
      <c r="A77" t="s">
        <v>99</v>
      </c>
      <c r="B77" t="s">
        <v>179</v>
      </c>
      <c r="C77" t="s">
        <v>283</v>
      </c>
      <c r="D77">
        <v>16.196103130102699</v>
      </c>
      <c r="E77">
        <f>AVERAGE(D77:D79)</f>
        <v>16.178217556766032</v>
      </c>
      <c r="F77">
        <f>STDEV(D77:D79)</f>
        <v>2.8076994503768063E-2</v>
      </c>
      <c r="I77" t="s">
        <v>180</v>
      </c>
      <c r="J77" t="s">
        <v>174</v>
      </c>
      <c r="K77">
        <v>1</v>
      </c>
      <c r="L77" t="s">
        <v>100</v>
      </c>
      <c r="M77" t="s">
        <v>256</v>
      </c>
      <c r="N77">
        <v>16.192692654719899</v>
      </c>
      <c r="O77" t="s">
        <v>151</v>
      </c>
      <c r="P77" t="s">
        <v>151</v>
      </c>
      <c r="Q77" t="s">
        <v>151</v>
      </c>
      <c r="R77" t="s">
        <v>151</v>
      </c>
    </row>
    <row r="78" spans="1:18" x14ac:dyDescent="0.2">
      <c r="A78" t="s">
        <v>100</v>
      </c>
      <c r="B78" t="s">
        <v>179</v>
      </c>
      <c r="D78">
        <v>16.192692654719899</v>
      </c>
      <c r="I78" t="s">
        <v>180</v>
      </c>
      <c r="J78" t="s">
        <v>174</v>
      </c>
      <c r="K78">
        <v>1</v>
      </c>
      <c r="L78" t="s">
        <v>101</v>
      </c>
      <c r="M78" t="s">
        <v>257</v>
      </c>
      <c r="N78">
        <v>16.145856885475499</v>
      </c>
      <c r="O78" t="s">
        <v>151</v>
      </c>
      <c r="P78" t="s">
        <v>151</v>
      </c>
      <c r="Q78" t="s">
        <v>151</v>
      </c>
      <c r="R78" t="s">
        <v>151</v>
      </c>
    </row>
    <row r="79" spans="1:18" x14ac:dyDescent="0.2">
      <c r="A79" t="s">
        <v>101</v>
      </c>
      <c r="B79" t="s">
        <v>179</v>
      </c>
      <c r="C79" s="8"/>
      <c r="D79">
        <v>16.145856885475499</v>
      </c>
      <c r="I79" t="s">
        <v>180</v>
      </c>
      <c r="J79" t="s">
        <v>174</v>
      </c>
      <c r="K79">
        <v>1</v>
      </c>
      <c r="L79" t="s">
        <v>102</v>
      </c>
      <c r="M79" t="s">
        <v>258</v>
      </c>
      <c r="N79">
        <v>17.562717018646101</v>
      </c>
      <c r="O79" t="s">
        <v>151</v>
      </c>
      <c r="P79" t="s">
        <v>151</v>
      </c>
      <c r="Q79" t="s">
        <v>151</v>
      </c>
      <c r="R79" t="s">
        <v>151</v>
      </c>
    </row>
    <row r="80" spans="1:18" x14ac:dyDescent="0.2">
      <c r="A80" t="s">
        <v>102</v>
      </c>
      <c r="B80" t="s">
        <v>179</v>
      </c>
      <c r="C80" t="s">
        <v>284</v>
      </c>
      <c r="D80">
        <v>17.562717018646101</v>
      </c>
      <c r="E80">
        <f>AVERAGE(D80:D82)</f>
        <v>17.546638510212702</v>
      </c>
      <c r="F80">
        <f>STDEV(D80:D82)</f>
        <v>1.4488347982857827E-2</v>
      </c>
      <c r="I80" t="s">
        <v>180</v>
      </c>
      <c r="J80" t="s">
        <v>174</v>
      </c>
      <c r="K80">
        <v>1</v>
      </c>
      <c r="L80" t="s">
        <v>103</v>
      </c>
      <c r="M80" t="s">
        <v>259</v>
      </c>
      <c r="N80">
        <v>17.5345963317911</v>
      </c>
      <c r="O80" t="s">
        <v>151</v>
      </c>
      <c r="P80" t="s">
        <v>151</v>
      </c>
      <c r="Q80" t="s">
        <v>151</v>
      </c>
      <c r="R80" t="s">
        <v>151</v>
      </c>
    </row>
    <row r="81" spans="1:18" x14ac:dyDescent="0.2">
      <c r="A81" t="s">
        <v>103</v>
      </c>
      <c r="B81" t="s">
        <v>179</v>
      </c>
      <c r="D81">
        <v>17.5345963317911</v>
      </c>
      <c r="I81" t="s">
        <v>180</v>
      </c>
      <c r="J81" t="s">
        <v>174</v>
      </c>
      <c r="K81">
        <v>1</v>
      </c>
      <c r="L81" t="s">
        <v>104</v>
      </c>
      <c r="M81" t="s">
        <v>260</v>
      </c>
      <c r="N81">
        <v>17.542602180200898</v>
      </c>
      <c r="O81" t="s">
        <v>151</v>
      </c>
      <c r="P81" t="s">
        <v>151</v>
      </c>
      <c r="Q81" t="s">
        <v>151</v>
      </c>
      <c r="R81" t="s">
        <v>151</v>
      </c>
    </row>
    <row r="82" spans="1:18" x14ac:dyDescent="0.2">
      <c r="A82" t="s">
        <v>104</v>
      </c>
      <c r="B82" t="s">
        <v>179</v>
      </c>
      <c r="C82" s="8"/>
      <c r="D82">
        <v>17.542602180200898</v>
      </c>
      <c r="I82" t="s">
        <v>180</v>
      </c>
      <c r="J82" t="s">
        <v>174</v>
      </c>
      <c r="K82">
        <v>1</v>
      </c>
      <c r="L82" t="s">
        <v>105</v>
      </c>
      <c r="M82" t="s">
        <v>261</v>
      </c>
      <c r="N82" t="s">
        <v>151</v>
      </c>
      <c r="O82" t="s">
        <v>151</v>
      </c>
      <c r="P82" t="s">
        <v>151</v>
      </c>
      <c r="Q82" t="s">
        <v>151</v>
      </c>
      <c r="R82" t="s">
        <v>151</v>
      </c>
    </row>
    <row r="83" spans="1:18" x14ac:dyDescent="0.2">
      <c r="A83" t="s">
        <v>105</v>
      </c>
      <c r="D83" t="s">
        <v>151</v>
      </c>
      <c r="I83" t="s">
        <v>180</v>
      </c>
      <c r="J83" t="s">
        <v>174</v>
      </c>
      <c r="K83">
        <v>1</v>
      </c>
      <c r="L83" t="s">
        <v>106</v>
      </c>
      <c r="M83" t="s">
        <v>262</v>
      </c>
      <c r="N83" t="s">
        <v>151</v>
      </c>
      <c r="O83" t="s">
        <v>151</v>
      </c>
      <c r="P83" t="s">
        <v>151</v>
      </c>
      <c r="Q83" t="s">
        <v>151</v>
      </c>
      <c r="R83" t="s">
        <v>151</v>
      </c>
    </row>
    <row r="84" spans="1:18" x14ac:dyDescent="0.2">
      <c r="A84" t="s">
        <v>106</v>
      </c>
      <c r="D84" t="s">
        <v>151</v>
      </c>
      <c r="I84" t="s">
        <v>180</v>
      </c>
      <c r="J84" t="s">
        <v>174</v>
      </c>
      <c r="K84">
        <v>1</v>
      </c>
      <c r="L84" t="s">
        <v>107</v>
      </c>
      <c r="M84" t="s">
        <v>263</v>
      </c>
      <c r="N84" t="s">
        <v>151</v>
      </c>
      <c r="O84" t="s">
        <v>151</v>
      </c>
      <c r="P84" t="s">
        <v>151</v>
      </c>
      <c r="Q84" t="s">
        <v>151</v>
      </c>
      <c r="R84" t="s">
        <v>151</v>
      </c>
    </row>
    <row r="85" spans="1:18" x14ac:dyDescent="0.2">
      <c r="A85" t="s">
        <v>107</v>
      </c>
      <c r="D85" t="s">
        <v>151</v>
      </c>
      <c r="I85" t="s">
        <v>180</v>
      </c>
      <c r="J85" t="s">
        <v>174</v>
      </c>
      <c r="K85">
        <v>1</v>
      </c>
      <c r="L85" t="s">
        <v>108</v>
      </c>
      <c r="M85" t="s">
        <v>264</v>
      </c>
      <c r="N85">
        <v>17.656432810122698</v>
      </c>
      <c r="O85" t="s">
        <v>151</v>
      </c>
      <c r="P85" t="s">
        <v>151</v>
      </c>
      <c r="Q85" t="s">
        <v>151</v>
      </c>
      <c r="R85" t="s">
        <v>151</v>
      </c>
    </row>
    <row r="86" spans="1:18" x14ac:dyDescent="0.2">
      <c r="A86" t="s">
        <v>108</v>
      </c>
      <c r="B86" t="s">
        <v>2</v>
      </c>
      <c r="C86" t="s">
        <v>282</v>
      </c>
      <c r="D86">
        <v>17.656432810122698</v>
      </c>
      <c r="E86">
        <f>AVERAGE(D86:D88)</f>
        <v>17.609584585696499</v>
      </c>
      <c r="F86">
        <f>STDEV(D86:D88)</f>
        <v>4.639807084891881E-2</v>
      </c>
      <c r="I86" t="s">
        <v>180</v>
      </c>
      <c r="J86" t="s">
        <v>174</v>
      </c>
      <c r="K86">
        <v>1</v>
      </c>
      <c r="L86" t="s">
        <v>109</v>
      </c>
      <c r="M86" t="s">
        <v>265</v>
      </c>
      <c r="N86">
        <v>17.608670779558299</v>
      </c>
      <c r="O86" t="s">
        <v>151</v>
      </c>
      <c r="P86" t="s">
        <v>151</v>
      </c>
      <c r="Q86" t="s">
        <v>151</v>
      </c>
      <c r="R86" t="s">
        <v>151</v>
      </c>
    </row>
    <row r="87" spans="1:18" x14ac:dyDescent="0.2">
      <c r="A87" t="s">
        <v>109</v>
      </c>
      <c r="B87" t="s">
        <v>2</v>
      </c>
      <c r="D87">
        <v>17.608670779558299</v>
      </c>
      <c r="I87" t="s">
        <v>180</v>
      </c>
      <c r="J87" t="s">
        <v>174</v>
      </c>
      <c r="K87">
        <v>1</v>
      </c>
      <c r="L87" t="s">
        <v>110</v>
      </c>
      <c r="M87" t="s">
        <v>266</v>
      </c>
      <c r="N87">
        <v>17.5636501674085</v>
      </c>
      <c r="O87" t="s">
        <v>151</v>
      </c>
      <c r="P87" t="s">
        <v>151</v>
      </c>
      <c r="Q87" t="s">
        <v>151</v>
      </c>
      <c r="R87" t="s">
        <v>151</v>
      </c>
    </row>
    <row r="88" spans="1:18" x14ac:dyDescent="0.2">
      <c r="A88" t="s">
        <v>110</v>
      </c>
      <c r="B88" t="s">
        <v>2</v>
      </c>
      <c r="C88" s="8"/>
      <c r="D88">
        <v>17.5636501674085</v>
      </c>
      <c r="I88" t="s">
        <v>180</v>
      </c>
      <c r="J88" t="s">
        <v>174</v>
      </c>
      <c r="K88">
        <v>1</v>
      </c>
      <c r="L88" t="s">
        <v>111</v>
      </c>
      <c r="M88" t="s">
        <v>267</v>
      </c>
      <c r="N88">
        <v>17.2420005703272</v>
      </c>
      <c r="O88" t="s">
        <v>151</v>
      </c>
      <c r="P88" t="s">
        <v>151</v>
      </c>
      <c r="Q88" t="s">
        <v>151</v>
      </c>
      <c r="R88" t="s">
        <v>151</v>
      </c>
    </row>
    <row r="89" spans="1:18" x14ac:dyDescent="0.2">
      <c r="A89" t="s">
        <v>111</v>
      </c>
      <c r="B89" t="s">
        <v>2</v>
      </c>
      <c r="C89" t="s">
        <v>283</v>
      </c>
      <c r="D89">
        <v>17.2420005703272</v>
      </c>
      <c r="E89">
        <f>AVERAGE(D89:D91)</f>
        <v>17.197157732549368</v>
      </c>
      <c r="F89">
        <f>STDEV(D89:D91)</f>
        <v>4.0691847118156793E-2</v>
      </c>
      <c r="I89" t="s">
        <v>180</v>
      </c>
      <c r="J89" t="s">
        <v>174</v>
      </c>
      <c r="K89">
        <v>1</v>
      </c>
      <c r="L89" t="s">
        <v>112</v>
      </c>
      <c r="M89" t="s">
        <v>268</v>
      </c>
      <c r="N89">
        <v>17.186888117926099</v>
      </c>
      <c r="O89" t="s">
        <v>151</v>
      </c>
      <c r="P89" t="s">
        <v>151</v>
      </c>
      <c r="Q89" t="s">
        <v>151</v>
      </c>
      <c r="R89" t="s">
        <v>151</v>
      </c>
    </row>
    <row r="90" spans="1:18" x14ac:dyDescent="0.2">
      <c r="A90" t="s">
        <v>112</v>
      </c>
      <c r="B90" t="s">
        <v>2</v>
      </c>
      <c r="D90">
        <v>17.186888117926099</v>
      </c>
      <c r="I90" t="s">
        <v>180</v>
      </c>
      <c r="J90" t="s">
        <v>174</v>
      </c>
      <c r="K90">
        <v>1</v>
      </c>
      <c r="L90" t="s">
        <v>113</v>
      </c>
      <c r="M90" t="s">
        <v>269</v>
      </c>
      <c r="N90">
        <v>17.162584509394801</v>
      </c>
      <c r="O90" t="s">
        <v>151</v>
      </c>
      <c r="P90" t="s">
        <v>151</v>
      </c>
      <c r="Q90" t="s">
        <v>151</v>
      </c>
      <c r="R90" t="s">
        <v>151</v>
      </c>
    </row>
    <row r="91" spans="1:18" x14ac:dyDescent="0.2">
      <c r="A91" t="s">
        <v>113</v>
      </c>
      <c r="B91" t="s">
        <v>2</v>
      </c>
      <c r="C91" s="8"/>
      <c r="D91">
        <v>17.162584509394801</v>
      </c>
      <c r="I91" t="s">
        <v>180</v>
      </c>
      <c r="J91" t="s">
        <v>174</v>
      </c>
      <c r="K91">
        <v>1</v>
      </c>
      <c r="L91" t="s">
        <v>114</v>
      </c>
      <c r="M91" t="s">
        <v>270</v>
      </c>
      <c r="N91">
        <v>17.645264485736099</v>
      </c>
      <c r="O91" t="s">
        <v>151</v>
      </c>
      <c r="P91" t="s">
        <v>151</v>
      </c>
      <c r="Q91" t="s">
        <v>151</v>
      </c>
      <c r="R91" t="s">
        <v>151</v>
      </c>
    </row>
    <row r="92" spans="1:18" x14ac:dyDescent="0.2">
      <c r="A92" t="s">
        <v>114</v>
      </c>
      <c r="B92" t="s">
        <v>2</v>
      </c>
      <c r="C92" t="s">
        <v>284</v>
      </c>
      <c r="D92">
        <v>17.645264485736099</v>
      </c>
      <c r="E92">
        <f>AVERAGE(D92:D94)</f>
        <v>17.614925736099366</v>
      </c>
      <c r="F92">
        <f>STDEV(D92:D94)</f>
        <v>2.9569725538295288E-2</v>
      </c>
      <c r="I92" t="s">
        <v>180</v>
      </c>
      <c r="J92" t="s">
        <v>174</v>
      </c>
      <c r="K92">
        <v>1</v>
      </c>
      <c r="L92" t="s">
        <v>115</v>
      </c>
      <c r="M92" t="s">
        <v>271</v>
      </c>
      <c r="N92">
        <v>17.613322453985599</v>
      </c>
      <c r="O92" t="s">
        <v>151</v>
      </c>
      <c r="P92" t="s">
        <v>151</v>
      </c>
      <c r="Q92" t="s">
        <v>151</v>
      </c>
      <c r="R92" t="s">
        <v>151</v>
      </c>
    </row>
    <row r="93" spans="1:18" x14ac:dyDescent="0.2">
      <c r="A93" t="s">
        <v>115</v>
      </c>
      <c r="B93" t="s">
        <v>2</v>
      </c>
      <c r="D93">
        <v>17.613322453985599</v>
      </c>
      <c r="I93" t="s">
        <v>180</v>
      </c>
      <c r="J93" t="s">
        <v>174</v>
      </c>
      <c r="K93">
        <v>1</v>
      </c>
      <c r="L93" t="s">
        <v>116</v>
      </c>
      <c r="M93" t="s">
        <v>272</v>
      </c>
      <c r="N93">
        <v>17.586190268576399</v>
      </c>
      <c r="O93" t="s">
        <v>151</v>
      </c>
      <c r="P93" t="s">
        <v>151</v>
      </c>
      <c r="Q93" t="s">
        <v>151</v>
      </c>
      <c r="R93" t="s">
        <v>151</v>
      </c>
    </row>
    <row r="94" spans="1:18" x14ac:dyDescent="0.2">
      <c r="A94" t="s">
        <v>116</v>
      </c>
      <c r="B94" t="s">
        <v>2</v>
      </c>
      <c r="C94" s="8"/>
      <c r="D94">
        <v>17.586190268576399</v>
      </c>
      <c r="I94" t="s">
        <v>180</v>
      </c>
      <c r="J94" t="s">
        <v>174</v>
      </c>
      <c r="K94">
        <v>1</v>
      </c>
      <c r="L94" t="s">
        <v>117</v>
      </c>
      <c r="M94" t="s">
        <v>273</v>
      </c>
      <c r="N94" t="s">
        <v>151</v>
      </c>
      <c r="O94" t="s">
        <v>151</v>
      </c>
      <c r="P94" t="s">
        <v>151</v>
      </c>
      <c r="Q94" t="s">
        <v>151</v>
      </c>
      <c r="R94" t="s">
        <v>151</v>
      </c>
    </row>
    <row r="95" spans="1:18" x14ac:dyDescent="0.2">
      <c r="A95" t="s">
        <v>117</v>
      </c>
      <c r="I95" t="s">
        <v>180</v>
      </c>
      <c r="J95" t="s">
        <v>174</v>
      </c>
      <c r="K95">
        <v>1</v>
      </c>
      <c r="L95" t="s">
        <v>118</v>
      </c>
      <c r="M95" t="s">
        <v>274</v>
      </c>
      <c r="N95" t="s">
        <v>151</v>
      </c>
      <c r="O95" t="s">
        <v>151</v>
      </c>
      <c r="P95" t="s">
        <v>151</v>
      </c>
      <c r="Q95" t="s">
        <v>151</v>
      </c>
      <c r="R95" t="s">
        <v>151</v>
      </c>
    </row>
    <row r="96" spans="1:18" x14ac:dyDescent="0.2">
      <c r="A96" t="s">
        <v>118</v>
      </c>
      <c r="I96" t="s">
        <v>180</v>
      </c>
      <c r="J96" t="s">
        <v>174</v>
      </c>
      <c r="K96">
        <v>1</v>
      </c>
      <c r="L96" t="s">
        <v>119</v>
      </c>
      <c r="M96" t="s">
        <v>275</v>
      </c>
      <c r="N96" t="s">
        <v>151</v>
      </c>
      <c r="O96" t="s">
        <v>151</v>
      </c>
      <c r="P96" t="s">
        <v>151</v>
      </c>
      <c r="Q96" t="s">
        <v>151</v>
      </c>
      <c r="R96" t="s">
        <v>151</v>
      </c>
    </row>
    <row r="97" spans="1:1" x14ac:dyDescent="0.2">
      <c r="A97" t="s">
        <v>119</v>
      </c>
    </row>
  </sheetData>
  <phoneticPr fontId="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49CE-3A77-4A42-8005-AC109DD08955}">
  <dimension ref="A1:V97"/>
  <sheetViews>
    <sheetView workbookViewId="0">
      <selection activeCell="C38" sqref="C38:C46"/>
    </sheetView>
  </sheetViews>
  <sheetFormatPr baseColWidth="10" defaultColWidth="8.83203125" defaultRowHeight="16" x14ac:dyDescent="0.2"/>
  <cols>
    <col min="3" max="3" width="19.1640625" customWidth="1"/>
  </cols>
  <sheetData>
    <row r="1" spans="1:22" x14ac:dyDescent="0.2">
      <c r="A1" t="s">
        <v>19</v>
      </c>
      <c r="B1" t="s">
        <v>126</v>
      </c>
      <c r="C1" t="s">
        <v>20</v>
      </c>
      <c r="D1" t="s">
        <v>21</v>
      </c>
      <c r="E1" t="s">
        <v>22</v>
      </c>
      <c r="F1" t="s">
        <v>23</v>
      </c>
      <c r="I1" s="40" t="s">
        <v>278</v>
      </c>
      <c r="J1" t="s">
        <v>166</v>
      </c>
      <c r="K1" t="s">
        <v>167</v>
      </c>
      <c r="L1" t="s">
        <v>19</v>
      </c>
      <c r="M1" t="s">
        <v>279</v>
      </c>
      <c r="N1" t="s">
        <v>21</v>
      </c>
      <c r="O1" t="s">
        <v>161</v>
      </c>
      <c r="P1" t="s">
        <v>162</v>
      </c>
      <c r="Q1" t="s">
        <v>168</v>
      </c>
      <c r="R1" t="s">
        <v>169</v>
      </c>
      <c r="S1" t="s">
        <v>170</v>
      </c>
      <c r="T1" t="s">
        <v>171</v>
      </c>
      <c r="U1" t="s">
        <v>172</v>
      </c>
      <c r="V1" t="s">
        <v>173</v>
      </c>
    </row>
    <row r="2" spans="1:22" x14ac:dyDescent="0.2">
      <c r="A2" t="s">
        <v>24</v>
      </c>
      <c r="B2" t="s">
        <v>122</v>
      </c>
      <c r="C2" s="38" t="s">
        <v>153</v>
      </c>
      <c r="D2">
        <v>18.722744730351099</v>
      </c>
      <c r="E2">
        <f>AVERAGE(D2:D4)</f>
        <v>18.265632518169834</v>
      </c>
      <c r="F2">
        <f>STDEV(D2:D4)</f>
        <v>0.49525772908892601</v>
      </c>
      <c r="I2" t="s">
        <v>277</v>
      </c>
      <c r="J2" t="s">
        <v>174</v>
      </c>
      <c r="K2">
        <v>1</v>
      </c>
      <c r="L2" t="s">
        <v>24</v>
      </c>
      <c r="M2" t="s">
        <v>280</v>
      </c>
      <c r="N2">
        <v>18.722744730351099</v>
      </c>
      <c r="O2" t="s">
        <v>151</v>
      </c>
      <c r="P2" t="s">
        <v>151</v>
      </c>
      <c r="Q2" t="s">
        <v>151</v>
      </c>
      <c r="R2" t="s">
        <v>151</v>
      </c>
      <c r="S2" t="s">
        <v>175</v>
      </c>
      <c r="T2">
        <v>0</v>
      </c>
      <c r="U2" t="s">
        <v>176</v>
      </c>
      <c r="V2">
        <v>0</v>
      </c>
    </row>
    <row r="3" spans="1:22" x14ac:dyDescent="0.2">
      <c r="A3" t="s">
        <v>25</v>
      </c>
      <c r="B3" t="s">
        <v>122</v>
      </c>
      <c r="C3" s="8"/>
      <c r="D3">
        <v>18.3346777180716</v>
      </c>
      <c r="I3" t="s">
        <v>277</v>
      </c>
      <c r="J3" t="s">
        <v>174</v>
      </c>
      <c r="K3">
        <v>1</v>
      </c>
      <c r="L3" t="s">
        <v>25</v>
      </c>
      <c r="M3" t="s">
        <v>181</v>
      </c>
      <c r="N3">
        <v>18.3346777180716</v>
      </c>
      <c r="O3" t="s">
        <v>151</v>
      </c>
      <c r="P3" t="s">
        <v>151</v>
      </c>
      <c r="Q3" t="s">
        <v>151</v>
      </c>
      <c r="R3" t="s">
        <v>151</v>
      </c>
      <c r="S3" t="s">
        <v>175</v>
      </c>
      <c r="T3">
        <v>0</v>
      </c>
      <c r="U3" t="s">
        <v>176</v>
      </c>
      <c r="V3">
        <v>0</v>
      </c>
    </row>
    <row r="4" spans="1:22" x14ac:dyDescent="0.2">
      <c r="A4" t="s">
        <v>26</v>
      </c>
      <c r="B4" t="s">
        <v>122</v>
      </c>
      <c r="C4" s="8"/>
      <c r="D4">
        <v>17.7394751060868</v>
      </c>
      <c r="I4" t="s">
        <v>277</v>
      </c>
      <c r="J4" t="s">
        <v>174</v>
      </c>
      <c r="K4">
        <v>1</v>
      </c>
      <c r="L4" t="s">
        <v>26</v>
      </c>
      <c r="M4" t="s">
        <v>182</v>
      </c>
      <c r="N4">
        <v>17.7394751060868</v>
      </c>
      <c r="O4" t="s">
        <v>151</v>
      </c>
      <c r="P4" t="s">
        <v>151</v>
      </c>
      <c r="Q4" t="s">
        <v>151</v>
      </c>
      <c r="R4" t="s">
        <v>151</v>
      </c>
      <c r="S4" t="s">
        <v>175</v>
      </c>
      <c r="T4">
        <v>0</v>
      </c>
      <c r="U4" t="s">
        <v>176</v>
      </c>
      <c r="V4">
        <v>0</v>
      </c>
    </row>
    <row r="5" spans="1:22" x14ac:dyDescent="0.2">
      <c r="A5" t="s">
        <v>27</v>
      </c>
      <c r="B5" t="s">
        <v>122</v>
      </c>
      <c r="C5" s="38" t="s">
        <v>154</v>
      </c>
      <c r="D5">
        <v>18.398124365146298</v>
      </c>
      <c r="E5">
        <f>AVERAGE(D5:D7)</f>
        <v>18.360515424308364</v>
      </c>
      <c r="F5">
        <f>STDEV(D5:D7)</f>
        <v>3.2703955145703248E-2</v>
      </c>
      <c r="I5" t="s">
        <v>277</v>
      </c>
      <c r="J5" t="s">
        <v>174</v>
      </c>
      <c r="K5">
        <v>1</v>
      </c>
      <c r="L5" t="s">
        <v>27</v>
      </c>
      <c r="M5" t="s">
        <v>183</v>
      </c>
      <c r="N5">
        <v>18.398124365146298</v>
      </c>
      <c r="O5" t="s">
        <v>151</v>
      </c>
      <c r="P5" t="s">
        <v>151</v>
      </c>
      <c r="Q5" t="s">
        <v>151</v>
      </c>
      <c r="R5" t="s">
        <v>151</v>
      </c>
      <c r="S5" t="s">
        <v>175</v>
      </c>
      <c r="T5">
        <v>0</v>
      </c>
      <c r="U5" t="s">
        <v>176</v>
      </c>
      <c r="V5">
        <v>0</v>
      </c>
    </row>
    <row r="6" spans="1:22" x14ac:dyDescent="0.2">
      <c r="A6" t="s">
        <v>28</v>
      </c>
      <c r="B6" t="s">
        <v>122</v>
      </c>
      <c r="C6" s="8"/>
      <c r="D6">
        <v>18.344664656474102</v>
      </c>
      <c r="I6" t="s">
        <v>277</v>
      </c>
      <c r="J6" t="s">
        <v>174</v>
      </c>
      <c r="K6">
        <v>1</v>
      </c>
      <c r="L6" t="s">
        <v>28</v>
      </c>
      <c r="M6" t="s">
        <v>184</v>
      </c>
      <c r="N6">
        <v>18.344664656474102</v>
      </c>
      <c r="O6" t="s">
        <v>151</v>
      </c>
      <c r="P6" t="s">
        <v>151</v>
      </c>
      <c r="Q6" t="s">
        <v>151</v>
      </c>
      <c r="R6" t="s">
        <v>151</v>
      </c>
      <c r="S6" t="s">
        <v>175</v>
      </c>
      <c r="T6">
        <v>0</v>
      </c>
      <c r="U6" t="s">
        <v>176</v>
      </c>
      <c r="V6">
        <v>0</v>
      </c>
    </row>
    <row r="7" spans="1:22" x14ac:dyDescent="0.2">
      <c r="A7" t="s">
        <v>29</v>
      </c>
      <c r="B7" t="s">
        <v>122</v>
      </c>
      <c r="C7" s="8"/>
      <c r="D7">
        <v>18.338757251304699</v>
      </c>
      <c r="I7" t="s">
        <v>277</v>
      </c>
      <c r="J7" t="s">
        <v>174</v>
      </c>
      <c r="K7">
        <v>1</v>
      </c>
      <c r="L7" t="s">
        <v>29</v>
      </c>
      <c r="M7" t="s">
        <v>185</v>
      </c>
      <c r="N7">
        <v>18.338757251304699</v>
      </c>
      <c r="O7" t="s">
        <v>151</v>
      </c>
      <c r="P7" t="s">
        <v>151</v>
      </c>
      <c r="Q7" t="s">
        <v>151</v>
      </c>
      <c r="R7" t="s">
        <v>151</v>
      </c>
      <c r="S7" t="s">
        <v>175</v>
      </c>
      <c r="T7">
        <v>0</v>
      </c>
      <c r="U7" t="s">
        <v>176</v>
      </c>
      <c r="V7">
        <v>0</v>
      </c>
    </row>
    <row r="8" spans="1:22" x14ac:dyDescent="0.2">
      <c r="A8" t="s">
        <v>30</v>
      </c>
      <c r="B8" t="s">
        <v>122</v>
      </c>
      <c r="C8" s="38" t="s">
        <v>155</v>
      </c>
      <c r="D8">
        <v>17.887584091805</v>
      </c>
      <c r="E8">
        <f>AVERAGE(D8:D10)</f>
        <v>17.865302288700132</v>
      </c>
      <c r="F8">
        <f>STDEV(D8:D10)</f>
        <v>2.3072846343608851E-2</v>
      </c>
      <c r="I8" t="s">
        <v>277</v>
      </c>
      <c r="J8" t="s">
        <v>174</v>
      </c>
      <c r="K8">
        <v>1</v>
      </c>
      <c r="L8" t="s">
        <v>30</v>
      </c>
      <c r="M8" t="s">
        <v>186</v>
      </c>
      <c r="N8">
        <v>17.887584091805</v>
      </c>
      <c r="O8" t="s">
        <v>151</v>
      </c>
      <c r="P8" t="s">
        <v>151</v>
      </c>
      <c r="Q8" t="s">
        <v>151</v>
      </c>
      <c r="R8" t="s">
        <v>151</v>
      </c>
      <c r="S8" t="s">
        <v>175</v>
      </c>
      <c r="T8">
        <v>0</v>
      </c>
      <c r="U8" t="s">
        <v>176</v>
      </c>
      <c r="V8">
        <v>0</v>
      </c>
    </row>
    <row r="9" spans="1:22" x14ac:dyDescent="0.2">
      <c r="A9" t="s">
        <v>31</v>
      </c>
      <c r="B9" t="s">
        <v>122</v>
      </c>
      <c r="C9" s="8"/>
      <c r="D9">
        <v>17.866810386167099</v>
      </c>
      <c r="I9" t="s">
        <v>277</v>
      </c>
      <c r="J9" t="s">
        <v>174</v>
      </c>
      <c r="K9">
        <v>1</v>
      </c>
      <c r="L9" t="s">
        <v>31</v>
      </c>
      <c r="M9" t="s">
        <v>187</v>
      </c>
      <c r="N9">
        <v>17.866810386167099</v>
      </c>
      <c r="O9" t="s">
        <v>151</v>
      </c>
      <c r="P9" t="s">
        <v>151</v>
      </c>
      <c r="Q9" t="s">
        <v>151</v>
      </c>
      <c r="R9" t="s">
        <v>151</v>
      </c>
      <c r="S9" t="s">
        <v>175</v>
      </c>
      <c r="T9">
        <v>0</v>
      </c>
      <c r="U9" t="s">
        <v>176</v>
      </c>
      <c r="V9">
        <v>0</v>
      </c>
    </row>
    <row r="10" spans="1:22" x14ac:dyDescent="0.2">
      <c r="A10" t="s">
        <v>32</v>
      </c>
      <c r="B10" t="s">
        <v>122</v>
      </c>
      <c r="C10" s="8"/>
      <c r="D10">
        <v>17.841512388128301</v>
      </c>
      <c r="I10" t="s">
        <v>277</v>
      </c>
      <c r="J10" t="s">
        <v>174</v>
      </c>
      <c r="K10">
        <v>1</v>
      </c>
      <c r="L10" t="s">
        <v>32</v>
      </c>
      <c r="M10" t="s">
        <v>188</v>
      </c>
      <c r="N10">
        <v>17.841512388128301</v>
      </c>
      <c r="O10" t="s">
        <v>151</v>
      </c>
      <c r="P10" t="s">
        <v>151</v>
      </c>
      <c r="Q10" t="s">
        <v>151</v>
      </c>
      <c r="R10" t="s">
        <v>151</v>
      </c>
      <c r="S10" t="s">
        <v>175</v>
      </c>
      <c r="T10">
        <v>0</v>
      </c>
      <c r="U10" t="s">
        <v>176</v>
      </c>
      <c r="V10">
        <v>0</v>
      </c>
    </row>
    <row r="11" spans="1:22" x14ac:dyDescent="0.2">
      <c r="A11" t="s">
        <v>33</v>
      </c>
      <c r="I11" t="s">
        <v>277</v>
      </c>
      <c r="J11" t="s">
        <v>174</v>
      </c>
      <c r="K11">
        <v>1</v>
      </c>
      <c r="L11" t="s">
        <v>33</v>
      </c>
      <c r="M11" t="s">
        <v>189</v>
      </c>
      <c r="N11" t="s">
        <v>151</v>
      </c>
      <c r="O11" t="s">
        <v>151</v>
      </c>
      <c r="P11" t="s">
        <v>151</v>
      </c>
      <c r="Q11" t="s">
        <v>151</v>
      </c>
      <c r="R11" t="s">
        <v>151</v>
      </c>
      <c r="S11" t="s">
        <v>177</v>
      </c>
      <c r="T11">
        <v>0</v>
      </c>
      <c r="U11" t="s">
        <v>176</v>
      </c>
      <c r="V11">
        <v>0</v>
      </c>
    </row>
    <row r="12" spans="1:22" x14ac:dyDescent="0.2">
      <c r="A12" t="s">
        <v>34</v>
      </c>
      <c r="I12" t="s">
        <v>277</v>
      </c>
      <c r="J12" t="s">
        <v>174</v>
      </c>
      <c r="K12">
        <v>1</v>
      </c>
      <c r="L12" t="s">
        <v>34</v>
      </c>
      <c r="M12" t="s">
        <v>190</v>
      </c>
      <c r="N12" t="s">
        <v>151</v>
      </c>
      <c r="O12" t="s">
        <v>151</v>
      </c>
      <c r="P12" t="s">
        <v>151</v>
      </c>
      <c r="Q12" t="s">
        <v>151</v>
      </c>
      <c r="R12" t="s">
        <v>151</v>
      </c>
      <c r="S12" t="s">
        <v>177</v>
      </c>
      <c r="T12">
        <v>0</v>
      </c>
      <c r="U12" t="s">
        <v>176</v>
      </c>
      <c r="V12">
        <v>0</v>
      </c>
    </row>
    <row r="13" spans="1:22" x14ac:dyDescent="0.2">
      <c r="A13" t="s">
        <v>35</v>
      </c>
      <c r="I13" t="s">
        <v>277</v>
      </c>
      <c r="J13" t="s">
        <v>174</v>
      </c>
      <c r="K13">
        <v>1</v>
      </c>
      <c r="L13" t="s">
        <v>35</v>
      </c>
      <c r="M13" t="s">
        <v>191</v>
      </c>
      <c r="N13" t="s">
        <v>151</v>
      </c>
      <c r="O13" t="s">
        <v>151</v>
      </c>
      <c r="P13" t="s">
        <v>151</v>
      </c>
      <c r="Q13" t="s">
        <v>151</v>
      </c>
      <c r="R13" t="s">
        <v>151</v>
      </c>
      <c r="S13" t="s">
        <v>177</v>
      </c>
      <c r="T13">
        <v>0</v>
      </c>
      <c r="U13" t="s">
        <v>176</v>
      </c>
      <c r="V13">
        <v>0</v>
      </c>
    </row>
    <row r="14" spans="1:22" x14ac:dyDescent="0.2">
      <c r="A14" t="s">
        <v>36</v>
      </c>
      <c r="B14" t="s">
        <v>120</v>
      </c>
      <c r="C14" s="38" t="s">
        <v>153</v>
      </c>
      <c r="D14">
        <v>23.7129274284733</v>
      </c>
      <c r="E14">
        <f>AVERAGE(D14:D16)</f>
        <v>23.676770959377563</v>
      </c>
      <c r="F14">
        <f>STDEV(D14:D16)</f>
        <v>3.6023804823780287E-2</v>
      </c>
      <c r="I14" t="s">
        <v>277</v>
      </c>
      <c r="J14" t="s">
        <v>174</v>
      </c>
      <c r="K14">
        <v>1</v>
      </c>
      <c r="L14" t="s">
        <v>36</v>
      </c>
      <c r="M14" t="s">
        <v>192</v>
      </c>
      <c r="N14">
        <v>23.7129274284733</v>
      </c>
      <c r="O14" t="s">
        <v>151</v>
      </c>
      <c r="P14" t="s">
        <v>151</v>
      </c>
      <c r="Q14" t="s">
        <v>151</v>
      </c>
      <c r="R14" t="s">
        <v>151</v>
      </c>
      <c r="S14" t="s">
        <v>175</v>
      </c>
      <c r="T14">
        <v>0</v>
      </c>
      <c r="U14" t="s">
        <v>176</v>
      </c>
      <c r="V14">
        <v>0</v>
      </c>
    </row>
    <row r="15" spans="1:22" x14ac:dyDescent="0.2">
      <c r="A15" t="s">
        <v>37</v>
      </c>
      <c r="B15" t="s">
        <v>120</v>
      </c>
      <c r="C15" s="8"/>
      <c r="D15">
        <v>23.676504148716599</v>
      </c>
      <c r="I15" t="s">
        <v>277</v>
      </c>
      <c r="J15" t="s">
        <v>174</v>
      </c>
      <c r="K15">
        <v>1</v>
      </c>
      <c r="L15" t="s">
        <v>37</v>
      </c>
      <c r="M15" t="s">
        <v>193</v>
      </c>
      <c r="N15">
        <v>23.676504148716599</v>
      </c>
      <c r="O15" t="s">
        <v>151</v>
      </c>
      <c r="P15" t="s">
        <v>151</v>
      </c>
      <c r="Q15" t="s">
        <v>151</v>
      </c>
      <c r="R15" t="s">
        <v>151</v>
      </c>
      <c r="S15" t="s">
        <v>175</v>
      </c>
      <c r="T15">
        <v>0</v>
      </c>
      <c r="U15" t="s">
        <v>176</v>
      </c>
      <c r="V15">
        <v>0</v>
      </c>
    </row>
    <row r="16" spans="1:22" x14ac:dyDescent="0.2">
      <c r="A16" t="s">
        <v>38</v>
      </c>
      <c r="B16" t="s">
        <v>120</v>
      </c>
      <c r="C16" s="8"/>
      <c r="D16">
        <v>23.640881300942802</v>
      </c>
      <c r="I16" t="s">
        <v>277</v>
      </c>
      <c r="J16" t="s">
        <v>174</v>
      </c>
      <c r="K16">
        <v>1</v>
      </c>
      <c r="L16" t="s">
        <v>38</v>
      </c>
      <c r="M16" t="s">
        <v>194</v>
      </c>
      <c r="N16">
        <v>23.640881300942802</v>
      </c>
      <c r="O16" t="s">
        <v>151</v>
      </c>
      <c r="P16" t="s">
        <v>151</v>
      </c>
      <c r="Q16" t="s">
        <v>151</v>
      </c>
      <c r="R16" t="s">
        <v>151</v>
      </c>
      <c r="S16" t="s">
        <v>175</v>
      </c>
      <c r="T16">
        <v>0</v>
      </c>
      <c r="U16" t="s">
        <v>176</v>
      </c>
      <c r="V16">
        <v>0</v>
      </c>
    </row>
    <row r="17" spans="1:22" x14ac:dyDescent="0.2">
      <c r="A17" t="s">
        <v>39</v>
      </c>
      <c r="B17" t="s">
        <v>120</v>
      </c>
      <c r="C17" s="38" t="s">
        <v>154</v>
      </c>
      <c r="D17">
        <v>23.936058377393</v>
      </c>
      <c r="E17">
        <f>AVERAGE(D17:D19)</f>
        <v>23.853618932818563</v>
      </c>
      <c r="F17">
        <f>STDEV(D17:D19)</f>
        <v>7.1933207768683075E-2</v>
      </c>
      <c r="I17" t="s">
        <v>277</v>
      </c>
      <c r="J17" t="s">
        <v>174</v>
      </c>
      <c r="K17">
        <v>1</v>
      </c>
      <c r="L17" t="s">
        <v>39</v>
      </c>
      <c r="M17" t="s">
        <v>195</v>
      </c>
      <c r="N17">
        <v>23.936058377393</v>
      </c>
      <c r="O17" t="s">
        <v>151</v>
      </c>
      <c r="P17" t="s">
        <v>151</v>
      </c>
      <c r="Q17" t="s">
        <v>151</v>
      </c>
      <c r="R17" t="s">
        <v>151</v>
      </c>
      <c r="S17" t="s">
        <v>175</v>
      </c>
      <c r="T17">
        <v>0</v>
      </c>
      <c r="U17" t="s">
        <v>176</v>
      </c>
      <c r="V17">
        <v>0</v>
      </c>
    </row>
    <row r="18" spans="1:22" x14ac:dyDescent="0.2">
      <c r="A18" t="s">
        <v>40</v>
      </c>
      <c r="B18" t="s">
        <v>120</v>
      </c>
      <c r="C18" s="8"/>
      <c r="D18">
        <v>23.803613434322799</v>
      </c>
      <c r="I18" t="s">
        <v>277</v>
      </c>
      <c r="J18" t="s">
        <v>174</v>
      </c>
      <c r="K18">
        <v>1</v>
      </c>
      <c r="L18" t="s">
        <v>40</v>
      </c>
      <c r="M18" t="s">
        <v>196</v>
      </c>
      <c r="N18">
        <v>23.803613434322799</v>
      </c>
      <c r="O18" t="s">
        <v>151</v>
      </c>
      <c r="P18" t="s">
        <v>151</v>
      </c>
      <c r="Q18" t="s">
        <v>151</v>
      </c>
      <c r="R18" t="s">
        <v>151</v>
      </c>
      <c r="S18" t="s">
        <v>175</v>
      </c>
      <c r="T18">
        <v>0</v>
      </c>
      <c r="U18" t="s">
        <v>176</v>
      </c>
      <c r="V18">
        <v>0</v>
      </c>
    </row>
    <row r="19" spans="1:22" x14ac:dyDescent="0.2">
      <c r="A19" t="s">
        <v>41</v>
      </c>
      <c r="B19" t="s">
        <v>120</v>
      </c>
      <c r="C19" s="8"/>
      <c r="D19">
        <v>23.821184986739901</v>
      </c>
      <c r="I19" t="s">
        <v>277</v>
      </c>
      <c r="J19" t="s">
        <v>174</v>
      </c>
      <c r="K19">
        <v>1</v>
      </c>
      <c r="L19" t="s">
        <v>41</v>
      </c>
      <c r="M19" t="s">
        <v>197</v>
      </c>
      <c r="N19">
        <v>23.821184986739901</v>
      </c>
      <c r="O19" t="s">
        <v>151</v>
      </c>
      <c r="P19" t="s">
        <v>151</v>
      </c>
      <c r="Q19" t="s">
        <v>151</v>
      </c>
      <c r="R19" t="s">
        <v>151</v>
      </c>
      <c r="S19" t="s">
        <v>175</v>
      </c>
      <c r="T19">
        <v>0</v>
      </c>
      <c r="U19" t="s">
        <v>176</v>
      </c>
      <c r="V19">
        <v>0</v>
      </c>
    </row>
    <row r="20" spans="1:22" x14ac:dyDescent="0.2">
      <c r="A20" t="s">
        <v>42</v>
      </c>
      <c r="B20" t="s">
        <v>120</v>
      </c>
      <c r="C20" s="38" t="s">
        <v>155</v>
      </c>
      <c r="D20">
        <v>22.850791446022299</v>
      </c>
      <c r="E20">
        <f>AVERAGE(D20:D22)</f>
        <v>22.788702705152563</v>
      </c>
      <c r="F20">
        <f>STDEV(D20:D22)</f>
        <v>5.4188774907687129E-2</v>
      </c>
      <c r="I20" t="s">
        <v>277</v>
      </c>
      <c r="J20" t="s">
        <v>174</v>
      </c>
      <c r="K20">
        <v>1</v>
      </c>
      <c r="L20" t="s">
        <v>42</v>
      </c>
      <c r="M20" t="s">
        <v>198</v>
      </c>
      <c r="N20">
        <v>22.850791446022299</v>
      </c>
      <c r="O20" t="s">
        <v>151</v>
      </c>
      <c r="P20" t="s">
        <v>151</v>
      </c>
      <c r="Q20" t="s">
        <v>151</v>
      </c>
      <c r="R20" t="s">
        <v>151</v>
      </c>
      <c r="S20" t="s">
        <v>175</v>
      </c>
      <c r="T20">
        <v>0</v>
      </c>
      <c r="U20" t="s">
        <v>176</v>
      </c>
      <c r="V20">
        <v>0</v>
      </c>
    </row>
    <row r="21" spans="1:22" x14ac:dyDescent="0.2">
      <c r="A21" t="s">
        <v>43</v>
      </c>
      <c r="B21" t="s">
        <v>120</v>
      </c>
      <c r="C21" s="8"/>
      <c r="D21">
        <v>22.764378789977901</v>
      </c>
      <c r="I21" t="s">
        <v>277</v>
      </c>
      <c r="J21" t="s">
        <v>174</v>
      </c>
      <c r="K21">
        <v>1</v>
      </c>
      <c r="L21" t="s">
        <v>43</v>
      </c>
      <c r="M21" t="s">
        <v>199</v>
      </c>
      <c r="N21">
        <v>22.764378789977901</v>
      </c>
      <c r="O21" t="s">
        <v>151</v>
      </c>
      <c r="P21" t="s">
        <v>151</v>
      </c>
      <c r="Q21" t="s">
        <v>151</v>
      </c>
      <c r="R21" t="s">
        <v>151</v>
      </c>
      <c r="S21" t="s">
        <v>175</v>
      </c>
      <c r="T21">
        <v>0</v>
      </c>
      <c r="U21" t="s">
        <v>176</v>
      </c>
      <c r="V21">
        <v>0</v>
      </c>
    </row>
    <row r="22" spans="1:22" x14ac:dyDescent="0.2">
      <c r="A22" t="s">
        <v>44</v>
      </c>
      <c r="B22" t="s">
        <v>120</v>
      </c>
      <c r="C22" s="8"/>
      <c r="D22">
        <v>22.750937879457499</v>
      </c>
      <c r="I22" t="s">
        <v>277</v>
      </c>
      <c r="J22" t="s">
        <v>174</v>
      </c>
      <c r="K22">
        <v>1</v>
      </c>
      <c r="L22" t="s">
        <v>44</v>
      </c>
      <c r="M22" t="s">
        <v>200</v>
      </c>
      <c r="N22">
        <v>22.750937879457499</v>
      </c>
      <c r="O22" t="s">
        <v>151</v>
      </c>
      <c r="P22" t="s">
        <v>151</v>
      </c>
      <c r="Q22" t="s">
        <v>151</v>
      </c>
      <c r="R22" t="s">
        <v>151</v>
      </c>
      <c r="S22" t="s">
        <v>175</v>
      </c>
      <c r="T22">
        <v>0</v>
      </c>
      <c r="U22" t="s">
        <v>176</v>
      </c>
      <c r="V22">
        <v>0</v>
      </c>
    </row>
    <row r="23" spans="1:22" x14ac:dyDescent="0.2">
      <c r="A23" t="s">
        <v>45</v>
      </c>
      <c r="I23" t="s">
        <v>277</v>
      </c>
      <c r="J23" t="s">
        <v>174</v>
      </c>
      <c r="K23">
        <v>1</v>
      </c>
      <c r="L23" t="s">
        <v>45</v>
      </c>
      <c r="M23" t="s">
        <v>201</v>
      </c>
      <c r="N23" t="s">
        <v>151</v>
      </c>
      <c r="O23" t="s">
        <v>151</v>
      </c>
      <c r="P23" t="s">
        <v>151</v>
      </c>
      <c r="Q23" t="s">
        <v>151</v>
      </c>
      <c r="R23" t="s">
        <v>151</v>
      </c>
      <c r="S23" t="s">
        <v>177</v>
      </c>
      <c r="T23">
        <v>0</v>
      </c>
      <c r="U23" t="s">
        <v>176</v>
      </c>
      <c r="V23">
        <v>0</v>
      </c>
    </row>
    <row r="24" spans="1:22" x14ac:dyDescent="0.2">
      <c r="A24" t="s">
        <v>46</v>
      </c>
      <c r="I24" t="s">
        <v>277</v>
      </c>
      <c r="J24" t="s">
        <v>174</v>
      </c>
      <c r="K24">
        <v>1</v>
      </c>
      <c r="L24" t="s">
        <v>46</v>
      </c>
      <c r="M24" t="s">
        <v>202</v>
      </c>
      <c r="N24" t="s">
        <v>151</v>
      </c>
      <c r="O24" t="s">
        <v>151</v>
      </c>
      <c r="P24" t="s">
        <v>151</v>
      </c>
      <c r="Q24" t="s">
        <v>151</v>
      </c>
      <c r="R24" t="s">
        <v>151</v>
      </c>
      <c r="S24" t="s">
        <v>177</v>
      </c>
      <c r="T24">
        <v>0</v>
      </c>
      <c r="U24" t="s">
        <v>176</v>
      </c>
      <c r="V24">
        <v>0</v>
      </c>
    </row>
    <row r="25" spans="1:22" x14ac:dyDescent="0.2">
      <c r="A25" t="s">
        <v>47</v>
      </c>
      <c r="I25" t="s">
        <v>277</v>
      </c>
      <c r="J25" t="s">
        <v>174</v>
      </c>
      <c r="K25">
        <v>1</v>
      </c>
      <c r="L25" t="s">
        <v>47</v>
      </c>
      <c r="M25" t="s">
        <v>203</v>
      </c>
      <c r="N25" t="s">
        <v>151</v>
      </c>
      <c r="O25" t="s">
        <v>151</v>
      </c>
      <c r="P25" t="s">
        <v>151</v>
      </c>
      <c r="Q25" t="s">
        <v>151</v>
      </c>
      <c r="R25" t="s">
        <v>151</v>
      </c>
      <c r="S25" t="s">
        <v>177</v>
      </c>
      <c r="T25">
        <v>0</v>
      </c>
      <c r="U25" t="s">
        <v>176</v>
      </c>
      <c r="V25">
        <v>0</v>
      </c>
    </row>
    <row r="26" spans="1:22" x14ac:dyDescent="0.2">
      <c r="A26" t="s">
        <v>48</v>
      </c>
      <c r="B26" t="s">
        <v>179</v>
      </c>
      <c r="C26" s="38" t="s">
        <v>153</v>
      </c>
      <c r="D26">
        <v>21.0136006932754</v>
      </c>
      <c r="E26">
        <f>AVERAGE(D26:D28)</f>
        <v>20.959830644170399</v>
      </c>
      <c r="F26">
        <f>STDEV(D26:D28)</f>
        <v>4.9704048368536181E-2</v>
      </c>
      <c r="I26" t="s">
        <v>277</v>
      </c>
      <c r="J26" t="s">
        <v>174</v>
      </c>
      <c r="K26">
        <v>1</v>
      </c>
      <c r="L26" t="s">
        <v>48</v>
      </c>
      <c r="M26" t="s">
        <v>204</v>
      </c>
      <c r="N26">
        <v>21.0136006932754</v>
      </c>
      <c r="O26" t="s">
        <v>151</v>
      </c>
      <c r="P26" t="s">
        <v>151</v>
      </c>
      <c r="Q26" t="s">
        <v>151</v>
      </c>
      <c r="R26" t="s">
        <v>151</v>
      </c>
      <c r="S26" t="s">
        <v>175</v>
      </c>
      <c r="T26">
        <v>0</v>
      </c>
      <c r="U26" t="s">
        <v>176</v>
      </c>
      <c r="V26">
        <v>0</v>
      </c>
    </row>
    <row r="27" spans="1:22" x14ac:dyDescent="0.2">
      <c r="A27" t="s">
        <v>49</v>
      </c>
      <c r="B27" t="s">
        <v>179</v>
      </c>
      <c r="C27" s="8"/>
      <c r="D27">
        <v>20.9503260335559</v>
      </c>
      <c r="I27" t="s">
        <v>277</v>
      </c>
      <c r="J27" t="s">
        <v>174</v>
      </c>
      <c r="K27">
        <v>1</v>
      </c>
      <c r="L27" t="s">
        <v>49</v>
      </c>
      <c r="M27" t="s">
        <v>205</v>
      </c>
      <c r="N27">
        <v>20.9503260335559</v>
      </c>
      <c r="O27" t="s">
        <v>151</v>
      </c>
      <c r="P27" t="s">
        <v>151</v>
      </c>
      <c r="Q27" t="s">
        <v>151</v>
      </c>
      <c r="R27" t="s">
        <v>151</v>
      </c>
      <c r="S27" t="s">
        <v>175</v>
      </c>
      <c r="T27">
        <v>0</v>
      </c>
      <c r="U27" t="s">
        <v>176</v>
      </c>
      <c r="V27">
        <v>0</v>
      </c>
    </row>
    <row r="28" spans="1:22" x14ac:dyDescent="0.2">
      <c r="A28" t="s">
        <v>50</v>
      </c>
      <c r="B28" t="s">
        <v>179</v>
      </c>
      <c r="C28" s="8"/>
      <c r="D28">
        <v>20.915565205679901</v>
      </c>
      <c r="I28" t="s">
        <v>277</v>
      </c>
      <c r="J28" t="s">
        <v>174</v>
      </c>
      <c r="K28">
        <v>1</v>
      </c>
      <c r="L28" t="s">
        <v>50</v>
      </c>
      <c r="M28" t="s">
        <v>206</v>
      </c>
      <c r="N28">
        <v>20.915565205679901</v>
      </c>
      <c r="O28" t="s">
        <v>151</v>
      </c>
      <c r="P28" t="s">
        <v>151</v>
      </c>
      <c r="Q28" t="s">
        <v>151</v>
      </c>
      <c r="R28" t="s">
        <v>151</v>
      </c>
      <c r="S28" t="s">
        <v>175</v>
      </c>
      <c r="T28">
        <v>0</v>
      </c>
      <c r="U28" t="s">
        <v>176</v>
      </c>
      <c r="V28">
        <v>0</v>
      </c>
    </row>
    <row r="29" spans="1:22" x14ac:dyDescent="0.2">
      <c r="A29" t="s">
        <v>51</v>
      </c>
      <c r="B29" t="s">
        <v>179</v>
      </c>
      <c r="C29" s="38" t="s">
        <v>154</v>
      </c>
      <c r="D29">
        <v>21.132150781385398</v>
      </c>
      <c r="E29">
        <f>AVERAGE(D29:D31)</f>
        <v>20.989429864016198</v>
      </c>
      <c r="F29">
        <f>STDEV(D29:D31)</f>
        <v>0.149995033580513</v>
      </c>
      <c r="I29" t="s">
        <v>277</v>
      </c>
      <c r="J29" t="s">
        <v>174</v>
      </c>
      <c r="K29">
        <v>1</v>
      </c>
      <c r="L29" t="s">
        <v>51</v>
      </c>
      <c r="M29" t="s">
        <v>207</v>
      </c>
      <c r="N29">
        <v>21.132150781385398</v>
      </c>
      <c r="O29" t="s">
        <v>151</v>
      </c>
      <c r="P29" t="s">
        <v>151</v>
      </c>
      <c r="Q29" t="s">
        <v>151</v>
      </c>
      <c r="R29" t="s">
        <v>151</v>
      </c>
      <c r="S29" t="s">
        <v>175</v>
      </c>
      <c r="T29">
        <v>0</v>
      </c>
      <c r="U29" t="s">
        <v>176</v>
      </c>
      <c r="V29">
        <v>0</v>
      </c>
    </row>
    <row r="30" spans="1:22" x14ac:dyDescent="0.2">
      <c r="A30" t="s">
        <v>52</v>
      </c>
      <c r="B30" t="s">
        <v>179</v>
      </c>
      <c r="C30" s="8"/>
      <c r="D30">
        <v>21.003049196504499</v>
      </c>
      <c r="I30" t="s">
        <v>277</v>
      </c>
      <c r="J30" t="s">
        <v>174</v>
      </c>
      <c r="K30">
        <v>1</v>
      </c>
      <c r="L30" t="s">
        <v>52</v>
      </c>
      <c r="M30" t="s">
        <v>208</v>
      </c>
      <c r="N30">
        <v>21.003049196504499</v>
      </c>
      <c r="O30" t="s">
        <v>151</v>
      </c>
      <c r="P30" t="s">
        <v>151</v>
      </c>
      <c r="Q30" t="s">
        <v>151</v>
      </c>
      <c r="R30" t="s">
        <v>151</v>
      </c>
      <c r="S30" t="s">
        <v>175</v>
      </c>
      <c r="T30">
        <v>0</v>
      </c>
      <c r="U30" t="s">
        <v>176</v>
      </c>
      <c r="V30">
        <v>0</v>
      </c>
    </row>
    <row r="31" spans="1:22" x14ac:dyDescent="0.2">
      <c r="A31" t="s">
        <v>53</v>
      </c>
      <c r="B31" t="s">
        <v>179</v>
      </c>
      <c r="C31" s="8"/>
      <c r="D31">
        <v>20.833089614158698</v>
      </c>
      <c r="I31" t="s">
        <v>277</v>
      </c>
      <c r="J31" t="s">
        <v>174</v>
      </c>
      <c r="K31">
        <v>1</v>
      </c>
      <c r="L31" t="s">
        <v>53</v>
      </c>
      <c r="M31" t="s">
        <v>209</v>
      </c>
      <c r="N31">
        <v>20.833089614158698</v>
      </c>
      <c r="O31" t="s">
        <v>151</v>
      </c>
      <c r="P31" t="s">
        <v>151</v>
      </c>
      <c r="Q31" t="s">
        <v>151</v>
      </c>
      <c r="R31" t="s">
        <v>151</v>
      </c>
      <c r="S31" t="s">
        <v>175</v>
      </c>
      <c r="T31">
        <v>0</v>
      </c>
      <c r="U31" t="s">
        <v>176</v>
      </c>
      <c r="V31">
        <v>0</v>
      </c>
    </row>
    <row r="32" spans="1:22" x14ac:dyDescent="0.2">
      <c r="A32" t="s">
        <v>54</v>
      </c>
      <c r="B32" t="s">
        <v>179</v>
      </c>
      <c r="C32" s="38" t="s">
        <v>155</v>
      </c>
      <c r="D32">
        <v>18.684120091579398</v>
      </c>
      <c r="E32">
        <f>AVERAGE(D32:D34)</f>
        <v>17.677389573832667</v>
      </c>
      <c r="F32">
        <f>STDEV(D32:D34)</f>
        <v>0.87192068008112456</v>
      </c>
      <c r="I32" t="s">
        <v>277</v>
      </c>
      <c r="J32" t="s">
        <v>174</v>
      </c>
      <c r="K32">
        <v>1</v>
      </c>
      <c r="L32" t="s">
        <v>54</v>
      </c>
      <c r="M32" t="s">
        <v>210</v>
      </c>
      <c r="N32">
        <v>18.684120091579398</v>
      </c>
      <c r="O32" t="s">
        <v>151</v>
      </c>
      <c r="P32" t="s">
        <v>151</v>
      </c>
      <c r="Q32" t="s">
        <v>151</v>
      </c>
      <c r="R32" t="s">
        <v>151</v>
      </c>
      <c r="S32" t="s">
        <v>175</v>
      </c>
      <c r="T32">
        <v>0</v>
      </c>
      <c r="U32" t="s">
        <v>176</v>
      </c>
      <c r="V32">
        <v>0</v>
      </c>
    </row>
    <row r="33" spans="1:22" x14ac:dyDescent="0.2">
      <c r="A33" t="s">
        <v>55</v>
      </c>
      <c r="B33" t="s">
        <v>179</v>
      </c>
      <c r="C33" s="8"/>
      <c r="D33">
        <v>17.184790968626</v>
      </c>
      <c r="I33" t="s">
        <v>277</v>
      </c>
      <c r="J33" t="s">
        <v>174</v>
      </c>
      <c r="K33">
        <v>1</v>
      </c>
      <c r="L33" t="s">
        <v>55</v>
      </c>
      <c r="M33" t="s">
        <v>211</v>
      </c>
      <c r="N33">
        <v>17.184790968626</v>
      </c>
      <c r="O33" t="s">
        <v>151</v>
      </c>
      <c r="P33" t="s">
        <v>151</v>
      </c>
      <c r="Q33" t="s">
        <v>151</v>
      </c>
      <c r="R33" t="s">
        <v>151</v>
      </c>
      <c r="S33" t="s">
        <v>175</v>
      </c>
      <c r="T33">
        <v>0</v>
      </c>
      <c r="U33" t="s">
        <v>176</v>
      </c>
      <c r="V33">
        <v>0</v>
      </c>
    </row>
    <row r="34" spans="1:22" x14ac:dyDescent="0.2">
      <c r="A34" t="s">
        <v>56</v>
      </c>
      <c r="B34" t="s">
        <v>179</v>
      </c>
      <c r="C34" s="8"/>
      <c r="D34">
        <v>17.163257661292601</v>
      </c>
      <c r="I34" t="s">
        <v>277</v>
      </c>
      <c r="J34" t="s">
        <v>174</v>
      </c>
      <c r="K34">
        <v>1</v>
      </c>
      <c r="L34" t="s">
        <v>56</v>
      </c>
      <c r="M34" t="s">
        <v>212</v>
      </c>
      <c r="N34">
        <v>17.163257661292601</v>
      </c>
      <c r="O34" t="s">
        <v>151</v>
      </c>
      <c r="P34" t="s">
        <v>151</v>
      </c>
      <c r="Q34" t="s">
        <v>151</v>
      </c>
      <c r="R34" t="s">
        <v>151</v>
      </c>
      <c r="S34" t="s">
        <v>175</v>
      </c>
      <c r="T34">
        <v>0</v>
      </c>
      <c r="U34" t="s">
        <v>176</v>
      </c>
      <c r="V34">
        <v>0</v>
      </c>
    </row>
    <row r="35" spans="1:22" x14ac:dyDescent="0.2">
      <c r="A35" t="s">
        <v>57</v>
      </c>
      <c r="I35" t="s">
        <v>277</v>
      </c>
      <c r="J35" t="s">
        <v>174</v>
      </c>
      <c r="K35">
        <v>1</v>
      </c>
      <c r="L35" t="s">
        <v>57</v>
      </c>
      <c r="M35" t="s">
        <v>213</v>
      </c>
      <c r="N35" t="s">
        <v>151</v>
      </c>
      <c r="O35" t="s">
        <v>151</v>
      </c>
      <c r="P35" t="s">
        <v>151</v>
      </c>
      <c r="Q35" t="s">
        <v>151</v>
      </c>
      <c r="R35" t="s">
        <v>151</v>
      </c>
      <c r="S35" t="s">
        <v>177</v>
      </c>
      <c r="T35">
        <v>0</v>
      </c>
      <c r="U35" t="s">
        <v>176</v>
      </c>
      <c r="V35">
        <v>0</v>
      </c>
    </row>
    <row r="36" spans="1:22" x14ac:dyDescent="0.2">
      <c r="A36" t="s">
        <v>58</v>
      </c>
      <c r="I36" t="s">
        <v>277</v>
      </c>
      <c r="J36" t="s">
        <v>174</v>
      </c>
      <c r="K36">
        <v>1</v>
      </c>
      <c r="L36" t="s">
        <v>58</v>
      </c>
      <c r="M36" t="s">
        <v>214</v>
      </c>
      <c r="N36" t="s">
        <v>151</v>
      </c>
      <c r="O36" t="s">
        <v>151</v>
      </c>
      <c r="P36" t="s">
        <v>151</v>
      </c>
      <c r="Q36" t="s">
        <v>151</v>
      </c>
      <c r="R36" t="s">
        <v>151</v>
      </c>
      <c r="S36" t="s">
        <v>177</v>
      </c>
      <c r="T36">
        <v>0</v>
      </c>
      <c r="U36" t="s">
        <v>176</v>
      </c>
      <c r="V36">
        <v>0</v>
      </c>
    </row>
    <row r="37" spans="1:22" x14ac:dyDescent="0.2">
      <c r="A37" t="s">
        <v>59</v>
      </c>
      <c r="I37" t="s">
        <v>277</v>
      </c>
      <c r="J37" t="s">
        <v>174</v>
      </c>
      <c r="K37">
        <v>1</v>
      </c>
      <c r="L37" t="s">
        <v>59</v>
      </c>
      <c r="M37" t="s">
        <v>215</v>
      </c>
      <c r="N37" t="s">
        <v>151</v>
      </c>
      <c r="O37" t="s">
        <v>151</v>
      </c>
      <c r="P37" t="s">
        <v>151</v>
      </c>
      <c r="Q37" t="s">
        <v>151</v>
      </c>
      <c r="R37" t="s">
        <v>151</v>
      </c>
      <c r="S37" t="s">
        <v>177</v>
      </c>
      <c r="T37">
        <v>0</v>
      </c>
      <c r="U37" t="s">
        <v>176</v>
      </c>
      <c r="V37">
        <v>0</v>
      </c>
    </row>
    <row r="38" spans="1:22" x14ac:dyDescent="0.2">
      <c r="A38" t="s">
        <v>60</v>
      </c>
      <c r="B38" t="s">
        <v>2</v>
      </c>
      <c r="C38" s="38" t="s">
        <v>153</v>
      </c>
      <c r="D38">
        <v>17.288197377334601</v>
      </c>
      <c r="E38">
        <f>AVERAGE(D38:D40)</f>
        <v>17.303815394828366</v>
      </c>
      <c r="F38">
        <f>STDEV(D38:D40)</f>
        <v>1.6688441531698284E-2</v>
      </c>
      <c r="I38" t="s">
        <v>277</v>
      </c>
      <c r="J38" t="s">
        <v>174</v>
      </c>
      <c r="K38">
        <v>1</v>
      </c>
      <c r="L38" t="s">
        <v>60</v>
      </c>
      <c r="M38" t="s">
        <v>216</v>
      </c>
      <c r="N38">
        <v>17.288197377334601</v>
      </c>
      <c r="O38" t="s">
        <v>151</v>
      </c>
      <c r="P38" t="s">
        <v>151</v>
      </c>
      <c r="Q38" t="s">
        <v>151</v>
      </c>
      <c r="R38" t="s">
        <v>151</v>
      </c>
      <c r="S38" t="s">
        <v>175</v>
      </c>
      <c r="T38">
        <v>0</v>
      </c>
      <c r="U38" t="s">
        <v>176</v>
      </c>
      <c r="V38">
        <v>0</v>
      </c>
    </row>
    <row r="39" spans="1:22" x14ac:dyDescent="0.2">
      <c r="A39" t="s">
        <v>61</v>
      </c>
      <c r="B39" t="s">
        <v>139</v>
      </c>
      <c r="C39" s="8"/>
      <c r="D39">
        <v>17.301848810092999</v>
      </c>
      <c r="I39" t="s">
        <v>277</v>
      </c>
      <c r="J39" t="s">
        <v>174</v>
      </c>
      <c r="K39">
        <v>1</v>
      </c>
      <c r="L39" t="s">
        <v>61</v>
      </c>
      <c r="M39" t="s">
        <v>217</v>
      </c>
      <c r="N39">
        <v>17.301848810092999</v>
      </c>
      <c r="O39" t="s">
        <v>151</v>
      </c>
      <c r="P39" t="s">
        <v>151</v>
      </c>
      <c r="Q39" t="s">
        <v>151</v>
      </c>
      <c r="R39" t="s">
        <v>151</v>
      </c>
      <c r="S39" t="s">
        <v>175</v>
      </c>
      <c r="T39">
        <v>0</v>
      </c>
      <c r="U39" t="s">
        <v>176</v>
      </c>
      <c r="V39">
        <v>0</v>
      </c>
    </row>
    <row r="40" spans="1:22" x14ac:dyDescent="0.2">
      <c r="A40" t="s">
        <v>62</v>
      </c>
      <c r="B40" t="s">
        <v>140</v>
      </c>
      <c r="C40" s="8"/>
      <c r="D40">
        <v>17.321399997057501</v>
      </c>
      <c r="I40" t="s">
        <v>277</v>
      </c>
      <c r="J40" t="s">
        <v>174</v>
      </c>
      <c r="K40">
        <v>1</v>
      </c>
      <c r="L40" t="s">
        <v>62</v>
      </c>
      <c r="M40" t="s">
        <v>218</v>
      </c>
      <c r="N40">
        <v>17.321399997057501</v>
      </c>
      <c r="O40" t="s">
        <v>151</v>
      </c>
      <c r="P40" t="s">
        <v>151</v>
      </c>
      <c r="Q40" t="s">
        <v>151</v>
      </c>
      <c r="R40" t="s">
        <v>151</v>
      </c>
      <c r="S40" t="s">
        <v>175</v>
      </c>
      <c r="T40">
        <v>0</v>
      </c>
      <c r="U40" t="s">
        <v>176</v>
      </c>
      <c r="V40">
        <v>0</v>
      </c>
    </row>
    <row r="41" spans="1:22" x14ac:dyDescent="0.2">
      <c r="A41" t="s">
        <v>63</v>
      </c>
      <c r="B41" t="s">
        <v>141</v>
      </c>
      <c r="C41" s="38" t="s">
        <v>154</v>
      </c>
      <c r="D41">
        <v>17.6921232566282</v>
      </c>
      <c r="E41">
        <f>AVERAGE(D41:D43)</f>
        <v>17.696782246900536</v>
      </c>
      <c r="F41">
        <f>STDEV(D41:D43)</f>
        <v>4.1719865037973371E-3</v>
      </c>
      <c r="I41" t="s">
        <v>277</v>
      </c>
      <c r="J41" t="s">
        <v>174</v>
      </c>
      <c r="K41">
        <v>1</v>
      </c>
      <c r="L41" t="s">
        <v>63</v>
      </c>
      <c r="M41" t="s">
        <v>219</v>
      </c>
      <c r="N41">
        <v>17.6921232566282</v>
      </c>
      <c r="O41" t="s">
        <v>151</v>
      </c>
      <c r="P41" t="s">
        <v>151</v>
      </c>
      <c r="Q41" t="s">
        <v>151</v>
      </c>
      <c r="R41" t="s">
        <v>151</v>
      </c>
      <c r="S41" t="s">
        <v>175</v>
      </c>
      <c r="T41">
        <v>0</v>
      </c>
      <c r="U41" t="s">
        <v>176</v>
      </c>
      <c r="V41">
        <v>0</v>
      </c>
    </row>
    <row r="42" spans="1:22" x14ac:dyDescent="0.2">
      <c r="A42" t="s">
        <v>64</v>
      </c>
      <c r="B42" t="s">
        <v>142</v>
      </c>
      <c r="C42" s="8"/>
      <c r="D42">
        <v>17.6980506913218</v>
      </c>
      <c r="I42" t="s">
        <v>277</v>
      </c>
      <c r="J42" t="s">
        <v>174</v>
      </c>
      <c r="K42">
        <v>1</v>
      </c>
      <c r="L42" t="s">
        <v>64</v>
      </c>
      <c r="M42" t="s">
        <v>220</v>
      </c>
      <c r="N42">
        <v>17.6980506913218</v>
      </c>
      <c r="O42" t="s">
        <v>151</v>
      </c>
      <c r="P42" t="s">
        <v>151</v>
      </c>
      <c r="Q42" t="s">
        <v>151</v>
      </c>
      <c r="R42" t="s">
        <v>151</v>
      </c>
      <c r="S42" t="s">
        <v>175</v>
      </c>
      <c r="T42">
        <v>0</v>
      </c>
      <c r="U42" t="s">
        <v>176</v>
      </c>
      <c r="V42">
        <v>0</v>
      </c>
    </row>
    <row r="43" spans="1:22" x14ac:dyDescent="0.2">
      <c r="A43" t="s">
        <v>65</v>
      </c>
      <c r="B43" t="s">
        <v>143</v>
      </c>
      <c r="C43" s="8"/>
      <c r="D43">
        <v>17.700172792751601</v>
      </c>
      <c r="I43" t="s">
        <v>277</v>
      </c>
      <c r="J43" t="s">
        <v>174</v>
      </c>
      <c r="K43">
        <v>1</v>
      </c>
      <c r="L43" t="s">
        <v>65</v>
      </c>
      <c r="M43" t="s">
        <v>221</v>
      </c>
      <c r="N43">
        <v>17.700172792751601</v>
      </c>
      <c r="O43" t="s">
        <v>151</v>
      </c>
      <c r="P43" t="s">
        <v>151</v>
      </c>
      <c r="Q43" t="s">
        <v>151</v>
      </c>
      <c r="R43" t="s">
        <v>151</v>
      </c>
      <c r="S43" t="s">
        <v>175</v>
      </c>
      <c r="T43">
        <v>0</v>
      </c>
      <c r="U43" t="s">
        <v>176</v>
      </c>
      <c r="V43">
        <v>0</v>
      </c>
    </row>
    <row r="44" spans="1:22" x14ac:dyDescent="0.2">
      <c r="A44" t="s">
        <v>66</v>
      </c>
      <c r="B44" t="s">
        <v>144</v>
      </c>
      <c r="C44" s="38" t="s">
        <v>155</v>
      </c>
      <c r="D44">
        <v>17.022697130083898</v>
      </c>
      <c r="E44">
        <f>AVERAGE(D44:D46)</f>
        <v>17.0390629968146</v>
      </c>
      <c r="F44">
        <f>STDEV(D44:D46)</f>
        <v>1.459446449476496E-2</v>
      </c>
      <c r="I44" t="s">
        <v>277</v>
      </c>
      <c r="J44" t="s">
        <v>174</v>
      </c>
      <c r="K44">
        <v>1</v>
      </c>
      <c r="L44" t="s">
        <v>66</v>
      </c>
      <c r="M44" t="s">
        <v>222</v>
      </c>
      <c r="N44">
        <v>17.022697130083898</v>
      </c>
      <c r="O44" t="s">
        <v>151</v>
      </c>
      <c r="P44" t="s">
        <v>151</v>
      </c>
      <c r="Q44" t="s">
        <v>151</v>
      </c>
      <c r="R44" t="s">
        <v>151</v>
      </c>
      <c r="S44" t="s">
        <v>175</v>
      </c>
      <c r="T44">
        <v>0</v>
      </c>
      <c r="U44" t="s">
        <v>176</v>
      </c>
      <c r="V44">
        <v>0</v>
      </c>
    </row>
    <row r="45" spans="1:22" x14ac:dyDescent="0.2">
      <c r="A45" t="s">
        <v>67</v>
      </c>
      <c r="B45" t="s">
        <v>145</v>
      </c>
      <c r="C45" s="8"/>
      <c r="D45">
        <v>17.043764953520501</v>
      </c>
      <c r="I45" t="s">
        <v>277</v>
      </c>
      <c r="J45" t="s">
        <v>174</v>
      </c>
      <c r="K45">
        <v>1</v>
      </c>
      <c r="L45" t="s">
        <v>67</v>
      </c>
      <c r="M45" t="s">
        <v>223</v>
      </c>
      <c r="N45">
        <v>17.043764953520501</v>
      </c>
      <c r="O45" t="s">
        <v>151</v>
      </c>
      <c r="P45" t="s">
        <v>151</v>
      </c>
      <c r="Q45" t="s">
        <v>151</v>
      </c>
      <c r="R45" t="s">
        <v>151</v>
      </c>
      <c r="S45" t="s">
        <v>175</v>
      </c>
      <c r="T45">
        <v>0</v>
      </c>
      <c r="U45" t="s">
        <v>176</v>
      </c>
      <c r="V45">
        <v>0</v>
      </c>
    </row>
    <row r="46" spans="1:22" x14ac:dyDescent="0.2">
      <c r="A46" t="s">
        <v>68</v>
      </c>
      <c r="B46" t="s">
        <v>146</v>
      </c>
      <c r="C46" s="8"/>
      <c r="D46">
        <v>17.050726906839401</v>
      </c>
      <c r="I46" t="s">
        <v>277</v>
      </c>
      <c r="J46" t="s">
        <v>174</v>
      </c>
      <c r="K46">
        <v>1</v>
      </c>
      <c r="L46" t="s">
        <v>68</v>
      </c>
      <c r="M46" t="s">
        <v>224</v>
      </c>
      <c r="N46">
        <v>17.050726906839401</v>
      </c>
      <c r="O46" t="s">
        <v>151</v>
      </c>
      <c r="P46" t="s">
        <v>151</v>
      </c>
      <c r="Q46" t="s">
        <v>151</v>
      </c>
      <c r="R46" t="s">
        <v>151</v>
      </c>
      <c r="S46" t="s">
        <v>175</v>
      </c>
      <c r="T46">
        <v>0</v>
      </c>
      <c r="U46" t="s">
        <v>176</v>
      </c>
      <c r="V46">
        <v>0</v>
      </c>
    </row>
    <row r="47" spans="1:22" x14ac:dyDescent="0.2">
      <c r="A47" t="s">
        <v>69</v>
      </c>
      <c r="I47" t="s">
        <v>277</v>
      </c>
      <c r="J47" t="s">
        <v>174</v>
      </c>
      <c r="K47">
        <v>1</v>
      </c>
      <c r="L47" t="s">
        <v>69</v>
      </c>
      <c r="M47" t="s">
        <v>225</v>
      </c>
      <c r="N47" t="s">
        <v>151</v>
      </c>
      <c r="O47" t="s">
        <v>151</v>
      </c>
      <c r="P47" t="s">
        <v>151</v>
      </c>
    </row>
    <row r="48" spans="1:22" x14ac:dyDescent="0.2">
      <c r="A48" t="s">
        <v>70</v>
      </c>
    </row>
    <row r="49" spans="1:3" x14ac:dyDescent="0.2">
      <c r="A49" t="s">
        <v>71</v>
      </c>
    </row>
    <row r="50" spans="1:3" x14ac:dyDescent="0.2">
      <c r="A50" t="s">
        <v>72</v>
      </c>
      <c r="C50" s="8"/>
    </row>
    <row r="51" spans="1:3" x14ac:dyDescent="0.2">
      <c r="A51" t="s">
        <v>73</v>
      </c>
      <c r="C51" s="8"/>
    </row>
    <row r="52" spans="1:3" x14ac:dyDescent="0.2">
      <c r="A52" t="s">
        <v>74</v>
      </c>
      <c r="C52" s="8"/>
    </row>
    <row r="53" spans="1:3" x14ac:dyDescent="0.2">
      <c r="A53" t="s">
        <v>75</v>
      </c>
      <c r="C53" s="8"/>
    </row>
    <row r="54" spans="1:3" x14ac:dyDescent="0.2">
      <c r="A54" t="s">
        <v>76</v>
      </c>
      <c r="C54" s="8"/>
    </row>
    <row r="55" spans="1:3" x14ac:dyDescent="0.2">
      <c r="A55" t="s">
        <v>77</v>
      </c>
      <c r="C55" s="8"/>
    </row>
    <row r="56" spans="1:3" x14ac:dyDescent="0.2">
      <c r="A56" t="s">
        <v>78</v>
      </c>
      <c r="C56" s="8"/>
    </row>
    <row r="57" spans="1:3" x14ac:dyDescent="0.2">
      <c r="A57" t="s">
        <v>79</v>
      </c>
      <c r="C57" s="8"/>
    </row>
    <row r="58" spans="1:3" x14ac:dyDescent="0.2">
      <c r="A58" t="s">
        <v>80</v>
      </c>
      <c r="C58" s="8"/>
    </row>
    <row r="59" spans="1:3" x14ac:dyDescent="0.2">
      <c r="A59" t="s">
        <v>81</v>
      </c>
    </row>
    <row r="60" spans="1:3" x14ac:dyDescent="0.2">
      <c r="A60" t="s">
        <v>82</v>
      </c>
    </row>
    <row r="61" spans="1:3" x14ac:dyDescent="0.2">
      <c r="A61" t="s">
        <v>83</v>
      </c>
    </row>
    <row r="62" spans="1:3" x14ac:dyDescent="0.2">
      <c r="A62" t="s">
        <v>84</v>
      </c>
      <c r="C62" s="8"/>
    </row>
    <row r="63" spans="1:3" x14ac:dyDescent="0.2">
      <c r="A63" t="s">
        <v>85</v>
      </c>
      <c r="C63" s="8"/>
    </row>
    <row r="64" spans="1:3" x14ac:dyDescent="0.2">
      <c r="A64" t="s">
        <v>86</v>
      </c>
      <c r="C64" s="8"/>
    </row>
    <row r="65" spans="1:3" x14ac:dyDescent="0.2">
      <c r="A65" t="s">
        <v>87</v>
      </c>
      <c r="C65" s="8"/>
    </row>
    <row r="66" spans="1:3" x14ac:dyDescent="0.2">
      <c r="A66" t="s">
        <v>88</v>
      </c>
      <c r="C66" s="8"/>
    </row>
    <row r="67" spans="1:3" x14ac:dyDescent="0.2">
      <c r="A67" t="s">
        <v>89</v>
      </c>
      <c r="C67" s="8"/>
    </row>
    <row r="68" spans="1:3" x14ac:dyDescent="0.2">
      <c r="A68" t="s">
        <v>90</v>
      </c>
      <c r="C68" s="8"/>
    </row>
    <row r="69" spans="1:3" x14ac:dyDescent="0.2">
      <c r="A69" t="s">
        <v>91</v>
      </c>
      <c r="C69" s="8"/>
    </row>
    <row r="70" spans="1:3" x14ac:dyDescent="0.2">
      <c r="A70" t="s">
        <v>92</v>
      </c>
      <c r="C70" s="8"/>
    </row>
    <row r="71" spans="1:3" x14ac:dyDescent="0.2">
      <c r="A71" t="s">
        <v>93</v>
      </c>
    </row>
    <row r="72" spans="1:3" x14ac:dyDescent="0.2">
      <c r="A72" t="s">
        <v>94</v>
      </c>
    </row>
    <row r="73" spans="1:3" x14ac:dyDescent="0.2">
      <c r="A73" t="s">
        <v>95</v>
      </c>
    </row>
    <row r="74" spans="1:3" x14ac:dyDescent="0.2">
      <c r="A74" t="s">
        <v>96</v>
      </c>
      <c r="C74" s="8"/>
    </row>
    <row r="75" spans="1:3" x14ac:dyDescent="0.2">
      <c r="A75" t="s">
        <v>97</v>
      </c>
      <c r="C75" s="8"/>
    </row>
    <row r="76" spans="1:3" x14ac:dyDescent="0.2">
      <c r="A76" t="s">
        <v>98</v>
      </c>
      <c r="C76" s="8"/>
    </row>
    <row r="77" spans="1:3" x14ac:dyDescent="0.2">
      <c r="A77" t="s">
        <v>99</v>
      </c>
      <c r="C77" s="8"/>
    </row>
    <row r="78" spans="1:3" x14ac:dyDescent="0.2">
      <c r="A78" t="s">
        <v>100</v>
      </c>
      <c r="C78" s="8"/>
    </row>
    <row r="79" spans="1:3" x14ac:dyDescent="0.2">
      <c r="A79" t="s">
        <v>101</v>
      </c>
      <c r="C79" s="8"/>
    </row>
    <row r="80" spans="1:3" x14ac:dyDescent="0.2">
      <c r="A80" t="s">
        <v>102</v>
      </c>
      <c r="C80" s="8"/>
    </row>
    <row r="81" spans="1:3" x14ac:dyDescent="0.2">
      <c r="A81" t="s">
        <v>103</v>
      </c>
      <c r="C81" s="8"/>
    </row>
    <row r="82" spans="1:3" x14ac:dyDescent="0.2">
      <c r="A82" t="s">
        <v>104</v>
      </c>
      <c r="C82" s="8"/>
    </row>
    <row r="83" spans="1:3" x14ac:dyDescent="0.2">
      <c r="A83" t="s">
        <v>105</v>
      </c>
    </row>
    <row r="84" spans="1:3" x14ac:dyDescent="0.2">
      <c r="A84" t="s">
        <v>106</v>
      </c>
    </row>
    <row r="85" spans="1:3" x14ac:dyDescent="0.2">
      <c r="A85" t="s">
        <v>107</v>
      </c>
    </row>
    <row r="86" spans="1:3" x14ac:dyDescent="0.2">
      <c r="A86" t="s">
        <v>108</v>
      </c>
      <c r="C86" s="8"/>
    </row>
    <row r="87" spans="1:3" x14ac:dyDescent="0.2">
      <c r="A87" t="s">
        <v>109</v>
      </c>
      <c r="C87" s="8"/>
    </row>
    <row r="88" spans="1:3" x14ac:dyDescent="0.2">
      <c r="A88" t="s">
        <v>110</v>
      </c>
      <c r="C88" s="8"/>
    </row>
    <row r="89" spans="1:3" x14ac:dyDescent="0.2">
      <c r="A89" t="s">
        <v>111</v>
      </c>
      <c r="C89" s="8"/>
    </row>
    <row r="90" spans="1:3" x14ac:dyDescent="0.2">
      <c r="A90" t="s">
        <v>112</v>
      </c>
      <c r="C90" s="8"/>
    </row>
    <row r="91" spans="1:3" x14ac:dyDescent="0.2">
      <c r="A91" t="s">
        <v>113</v>
      </c>
      <c r="C91" s="8"/>
    </row>
    <row r="92" spans="1:3" x14ac:dyDescent="0.2">
      <c r="A92" t="s">
        <v>114</v>
      </c>
      <c r="C92" s="8"/>
    </row>
    <row r="93" spans="1:3" x14ac:dyDescent="0.2">
      <c r="A93" t="s">
        <v>115</v>
      </c>
      <c r="C93" s="8"/>
    </row>
    <row r="94" spans="1:3" x14ac:dyDescent="0.2">
      <c r="A94" t="s">
        <v>116</v>
      </c>
      <c r="C94" s="8"/>
    </row>
    <row r="95" spans="1:3" x14ac:dyDescent="0.2">
      <c r="A95" t="s">
        <v>117</v>
      </c>
    </row>
    <row r="96" spans="1:3" x14ac:dyDescent="0.2">
      <c r="A96" t="s">
        <v>118</v>
      </c>
    </row>
    <row r="97" spans="1:1" x14ac:dyDescent="0.2">
      <c r="A97" t="s">
        <v>119</v>
      </c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11CD8-1A7F-458E-BA4D-CD6D8CC9E181}">
  <dimension ref="A1:F97"/>
  <sheetViews>
    <sheetView workbookViewId="0">
      <selection activeCell="C20" sqref="C20"/>
    </sheetView>
  </sheetViews>
  <sheetFormatPr baseColWidth="10" defaultColWidth="8.83203125" defaultRowHeight="16" x14ac:dyDescent="0.2"/>
  <cols>
    <col min="3" max="3" width="19.1640625" customWidth="1"/>
  </cols>
  <sheetData>
    <row r="1" spans="1:6" x14ac:dyDescent="0.2">
      <c r="A1" t="s">
        <v>19</v>
      </c>
      <c r="B1" t="s">
        <v>126</v>
      </c>
      <c r="C1" t="s">
        <v>20</v>
      </c>
      <c r="D1" t="s">
        <v>21</v>
      </c>
      <c r="E1" t="s">
        <v>22</v>
      </c>
      <c r="F1" t="s">
        <v>23</v>
      </c>
    </row>
    <row r="2" spans="1:6" x14ac:dyDescent="0.2">
      <c r="A2" t="s">
        <v>24</v>
      </c>
      <c r="B2" t="s">
        <v>120</v>
      </c>
      <c r="C2" s="8" t="s">
        <v>152</v>
      </c>
      <c r="D2">
        <v>27.259405527340402</v>
      </c>
      <c r="E2" s="22">
        <f>AVERAGE(D2:D4)</f>
        <v>27.017620315400134</v>
      </c>
      <c r="F2" s="22">
        <f>STDEV(D2:D4)</f>
        <v>0.2410585255743127</v>
      </c>
    </row>
    <row r="3" spans="1:6" x14ac:dyDescent="0.2">
      <c r="A3" t="s">
        <v>25</v>
      </c>
      <c r="B3" t="s">
        <v>120</v>
      </c>
      <c r="C3" s="8"/>
      <c r="D3">
        <v>27.016160310579401</v>
      </c>
    </row>
    <row r="4" spans="1:6" x14ac:dyDescent="0.2">
      <c r="A4" t="s">
        <v>26</v>
      </c>
      <c r="B4" t="s">
        <v>120</v>
      </c>
      <c r="C4" s="8"/>
      <c r="D4">
        <v>26.777295108280601</v>
      </c>
    </row>
    <row r="5" spans="1:6" x14ac:dyDescent="0.2">
      <c r="A5" t="s">
        <v>27</v>
      </c>
      <c r="B5" t="s">
        <v>120</v>
      </c>
      <c r="C5" s="8"/>
      <c r="D5" t="s">
        <v>151</v>
      </c>
      <c r="E5" t="e">
        <f>AVERAGE(D5:D7)</f>
        <v>#DIV/0!</v>
      </c>
      <c r="F5" t="e">
        <f>STDEV(D5:D7)</f>
        <v>#DIV/0!</v>
      </c>
    </row>
    <row r="6" spans="1:6" x14ac:dyDescent="0.2">
      <c r="A6" t="s">
        <v>28</v>
      </c>
      <c r="B6" t="s">
        <v>120</v>
      </c>
      <c r="C6" s="8"/>
      <c r="D6" t="s">
        <v>151</v>
      </c>
    </row>
    <row r="7" spans="1:6" x14ac:dyDescent="0.2">
      <c r="A7" t="s">
        <v>29</v>
      </c>
      <c r="B7" t="s">
        <v>120</v>
      </c>
      <c r="C7" s="8"/>
      <c r="D7" t="s">
        <v>151</v>
      </c>
    </row>
    <row r="8" spans="1:6" x14ac:dyDescent="0.2">
      <c r="A8" t="s">
        <v>30</v>
      </c>
      <c r="B8" t="s">
        <v>120</v>
      </c>
      <c r="C8" s="8"/>
      <c r="D8" t="s">
        <v>151</v>
      </c>
      <c r="E8" t="e">
        <f>AVERAGE(D8:D10)</f>
        <v>#DIV/0!</v>
      </c>
      <c r="F8" t="e">
        <f>STDEV(D8:D10)</f>
        <v>#DIV/0!</v>
      </c>
    </row>
    <row r="9" spans="1:6" x14ac:dyDescent="0.2">
      <c r="A9" t="s">
        <v>31</v>
      </c>
      <c r="B9" t="s">
        <v>120</v>
      </c>
      <c r="C9" s="8"/>
      <c r="D9" t="s">
        <v>151</v>
      </c>
    </row>
    <row r="10" spans="1:6" x14ac:dyDescent="0.2">
      <c r="A10" t="s">
        <v>32</v>
      </c>
      <c r="B10" t="s">
        <v>120</v>
      </c>
      <c r="C10" s="8"/>
      <c r="D10" t="s">
        <v>151</v>
      </c>
    </row>
    <row r="11" spans="1:6" x14ac:dyDescent="0.2">
      <c r="A11" t="s">
        <v>33</v>
      </c>
      <c r="B11" t="s">
        <v>120</v>
      </c>
      <c r="D11" t="s">
        <v>151</v>
      </c>
      <c r="E11" t="e">
        <f>AVERAGE(D11:D13)</f>
        <v>#DIV/0!</v>
      </c>
      <c r="F11" t="e">
        <f>STDEV(D11:D13)</f>
        <v>#DIV/0!</v>
      </c>
    </row>
    <row r="12" spans="1:6" x14ac:dyDescent="0.2">
      <c r="A12" t="s">
        <v>34</v>
      </c>
      <c r="B12" t="s">
        <v>120</v>
      </c>
      <c r="D12" t="s">
        <v>151</v>
      </c>
    </row>
    <row r="13" spans="1:6" x14ac:dyDescent="0.2">
      <c r="A13" t="s">
        <v>35</v>
      </c>
      <c r="B13" t="s">
        <v>120</v>
      </c>
      <c r="D13" t="s">
        <v>151</v>
      </c>
    </row>
    <row r="14" spans="1:6" x14ac:dyDescent="0.2">
      <c r="A14" t="s">
        <v>36</v>
      </c>
      <c r="B14" t="s">
        <v>121</v>
      </c>
      <c r="C14" s="8" t="s">
        <v>152</v>
      </c>
      <c r="D14">
        <v>35</v>
      </c>
      <c r="E14">
        <f>AVERAGE(D14:D16)</f>
        <v>35</v>
      </c>
      <c r="F14">
        <f>STDEV(D14:D16)</f>
        <v>0</v>
      </c>
    </row>
    <row r="15" spans="1:6" x14ac:dyDescent="0.2">
      <c r="A15" t="s">
        <v>37</v>
      </c>
      <c r="B15" t="s">
        <v>121</v>
      </c>
      <c r="C15" s="8"/>
      <c r="D15">
        <v>35</v>
      </c>
    </row>
    <row r="16" spans="1:6" x14ac:dyDescent="0.2">
      <c r="A16" t="s">
        <v>38</v>
      </c>
      <c r="B16" t="s">
        <v>121</v>
      </c>
      <c r="C16" s="8"/>
      <c r="D16">
        <v>35</v>
      </c>
    </row>
    <row r="17" spans="1:6" x14ac:dyDescent="0.2">
      <c r="A17" t="s">
        <v>39</v>
      </c>
      <c r="B17" t="s">
        <v>121</v>
      </c>
      <c r="C17" s="8"/>
      <c r="D17" t="s">
        <v>151</v>
      </c>
      <c r="E17" t="e">
        <f>AVERAGE(D17:D19)</f>
        <v>#DIV/0!</v>
      </c>
      <c r="F17" t="e">
        <f>STDEV(D17:D19)</f>
        <v>#DIV/0!</v>
      </c>
    </row>
    <row r="18" spans="1:6" x14ac:dyDescent="0.2">
      <c r="A18" t="s">
        <v>40</v>
      </c>
      <c r="B18" t="s">
        <v>121</v>
      </c>
      <c r="C18" s="8"/>
      <c r="D18" t="s">
        <v>151</v>
      </c>
    </row>
    <row r="19" spans="1:6" x14ac:dyDescent="0.2">
      <c r="A19" t="s">
        <v>41</v>
      </c>
      <c r="B19" t="s">
        <v>121</v>
      </c>
      <c r="C19" s="8"/>
      <c r="D19" t="s">
        <v>151</v>
      </c>
    </row>
    <row r="20" spans="1:6" x14ac:dyDescent="0.2">
      <c r="A20" t="s">
        <v>42</v>
      </c>
      <c r="B20" t="s">
        <v>121</v>
      </c>
      <c r="C20" s="8"/>
      <c r="D20" t="s">
        <v>151</v>
      </c>
      <c r="E20" t="e">
        <f>AVERAGE(D20:D22)</f>
        <v>#DIV/0!</v>
      </c>
      <c r="F20" t="e">
        <f>STDEV(D20:D22)</f>
        <v>#DIV/0!</v>
      </c>
    </row>
    <row r="21" spans="1:6" x14ac:dyDescent="0.2">
      <c r="A21" t="s">
        <v>43</v>
      </c>
      <c r="B21" t="s">
        <v>121</v>
      </c>
      <c r="C21" s="8"/>
      <c r="D21" t="s">
        <v>151</v>
      </c>
    </row>
    <row r="22" spans="1:6" x14ac:dyDescent="0.2">
      <c r="A22" t="s">
        <v>44</v>
      </c>
      <c r="B22" t="s">
        <v>121</v>
      </c>
      <c r="C22" s="8"/>
      <c r="D22" t="s">
        <v>151</v>
      </c>
    </row>
    <row r="23" spans="1:6" x14ac:dyDescent="0.2">
      <c r="A23" t="s">
        <v>45</v>
      </c>
      <c r="B23" t="s">
        <v>121</v>
      </c>
      <c r="D23" t="s">
        <v>151</v>
      </c>
      <c r="E23" t="e">
        <f>AVERAGE(D23:D25)</f>
        <v>#DIV/0!</v>
      </c>
      <c r="F23" t="e">
        <f>STDEV(D23:D25)</f>
        <v>#DIV/0!</v>
      </c>
    </row>
    <row r="24" spans="1:6" x14ac:dyDescent="0.2">
      <c r="A24" t="s">
        <v>46</v>
      </c>
      <c r="B24" t="s">
        <v>121</v>
      </c>
      <c r="D24" t="s">
        <v>151</v>
      </c>
    </row>
    <row r="25" spans="1:6" x14ac:dyDescent="0.2">
      <c r="A25" t="s">
        <v>47</v>
      </c>
      <c r="B25" t="s">
        <v>121</v>
      </c>
      <c r="D25" t="s">
        <v>151</v>
      </c>
    </row>
    <row r="26" spans="1:6" x14ac:dyDescent="0.2">
      <c r="A26" t="s">
        <v>48</v>
      </c>
      <c r="B26" t="s">
        <v>122</v>
      </c>
      <c r="C26" s="8" t="s">
        <v>152</v>
      </c>
      <c r="D26">
        <v>22.915940771105699</v>
      </c>
      <c r="E26">
        <f>AVERAGE(D26:D28)</f>
        <v>22.892298608292034</v>
      </c>
      <c r="F26">
        <f>STDEV(D26:D28)</f>
        <v>3.5464128704962988E-2</v>
      </c>
    </row>
    <row r="27" spans="1:6" x14ac:dyDescent="0.2">
      <c r="A27" t="s">
        <v>49</v>
      </c>
      <c r="B27" t="s">
        <v>122</v>
      </c>
      <c r="C27" s="8"/>
      <c r="D27">
        <v>22.909434227800901</v>
      </c>
    </row>
    <row r="28" spans="1:6" x14ac:dyDescent="0.2">
      <c r="A28" t="s">
        <v>50</v>
      </c>
      <c r="B28" t="s">
        <v>122</v>
      </c>
      <c r="C28" s="8"/>
      <c r="D28">
        <v>22.851520825969502</v>
      </c>
    </row>
    <row r="29" spans="1:6" x14ac:dyDescent="0.2">
      <c r="A29" t="s">
        <v>51</v>
      </c>
      <c r="B29" t="s">
        <v>122</v>
      </c>
      <c r="C29" s="8"/>
      <c r="D29" t="s">
        <v>151</v>
      </c>
      <c r="E29" t="e">
        <f>AVERAGE(D29:D31)</f>
        <v>#DIV/0!</v>
      </c>
      <c r="F29" t="e">
        <f>STDEV(D29:D31)</f>
        <v>#DIV/0!</v>
      </c>
    </row>
    <row r="30" spans="1:6" x14ac:dyDescent="0.2">
      <c r="A30" t="s">
        <v>52</v>
      </c>
      <c r="B30" t="s">
        <v>122</v>
      </c>
      <c r="C30" s="8"/>
      <c r="D30" t="s">
        <v>151</v>
      </c>
    </row>
    <row r="31" spans="1:6" x14ac:dyDescent="0.2">
      <c r="A31" t="s">
        <v>53</v>
      </c>
      <c r="B31" t="s">
        <v>122</v>
      </c>
      <c r="C31" s="8"/>
      <c r="D31" t="s">
        <v>151</v>
      </c>
    </row>
    <row r="32" spans="1:6" x14ac:dyDescent="0.2">
      <c r="A32" t="s">
        <v>54</v>
      </c>
      <c r="B32" t="s">
        <v>122</v>
      </c>
      <c r="C32" s="8"/>
      <c r="D32" t="s">
        <v>151</v>
      </c>
      <c r="E32" t="e">
        <f>AVERAGE(D32:D34)</f>
        <v>#DIV/0!</v>
      </c>
      <c r="F32" t="e">
        <f>STDEV(D32:D34)</f>
        <v>#DIV/0!</v>
      </c>
    </row>
    <row r="33" spans="1:6" x14ac:dyDescent="0.2">
      <c r="A33" t="s">
        <v>55</v>
      </c>
      <c r="B33" t="s">
        <v>122</v>
      </c>
      <c r="C33" s="8"/>
      <c r="D33" t="s">
        <v>151</v>
      </c>
    </row>
    <row r="34" spans="1:6" x14ac:dyDescent="0.2">
      <c r="A34" t="s">
        <v>56</v>
      </c>
      <c r="B34" t="s">
        <v>122</v>
      </c>
      <c r="C34" s="8"/>
      <c r="D34" t="s">
        <v>151</v>
      </c>
    </row>
    <row r="35" spans="1:6" x14ac:dyDescent="0.2">
      <c r="A35" t="s">
        <v>57</v>
      </c>
      <c r="B35" t="s">
        <v>122</v>
      </c>
      <c r="D35" t="s">
        <v>151</v>
      </c>
      <c r="E35" t="e">
        <f>AVERAGE(D35:D37)</f>
        <v>#DIV/0!</v>
      </c>
      <c r="F35" t="e">
        <f>STDEV(D35:D37)</f>
        <v>#DIV/0!</v>
      </c>
    </row>
    <row r="36" spans="1:6" x14ac:dyDescent="0.2">
      <c r="A36" t="s">
        <v>58</v>
      </c>
      <c r="B36" t="s">
        <v>122</v>
      </c>
      <c r="D36" t="s">
        <v>151</v>
      </c>
    </row>
    <row r="37" spans="1:6" x14ac:dyDescent="0.2">
      <c r="A37" t="s">
        <v>59</v>
      </c>
      <c r="B37" t="s">
        <v>122</v>
      </c>
      <c r="D37" t="s">
        <v>151</v>
      </c>
    </row>
    <row r="38" spans="1:6" x14ac:dyDescent="0.2">
      <c r="A38" t="s">
        <v>60</v>
      </c>
      <c r="B38" t="s">
        <v>123</v>
      </c>
      <c r="C38" s="8" t="s">
        <v>152</v>
      </c>
      <c r="D38">
        <v>20.231126068625301</v>
      </c>
      <c r="E38">
        <f>AVERAGE(D38:D40)</f>
        <v>20.158328030612267</v>
      </c>
      <c r="F38">
        <f>STDEV(D38:D40)</f>
        <v>8.3306514041430982E-2</v>
      </c>
    </row>
    <row r="39" spans="1:6" x14ac:dyDescent="0.2">
      <c r="A39" t="s">
        <v>61</v>
      </c>
      <c r="B39" t="s">
        <v>128</v>
      </c>
      <c r="C39" s="8"/>
      <c r="D39">
        <v>20.176383667309601</v>
      </c>
    </row>
    <row r="40" spans="1:6" x14ac:dyDescent="0.2">
      <c r="A40" t="s">
        <v>62</v>
      </c>
      <c r="B40" t="s">
        <v>129</v>
      </c>
      <c r="C40" s="8"/>
      <c r="D40">
        <v>20.067474355901901</v>
      </c>
    </row>
    <row r="41" spans="1:6" x14ac:dyDescent="0.2">
      <c r="A41" t="s">
        <v>63</v>
      </c>
      <c r="B41" t="s">
        <v>130</v>
      </c>
      <c r="C41" s="8"/>
      <c r="D41" t="s">
        <v>151</v>
      </c>
      <c r="E41" t="e">
        <f>AVERAGE(D41:D43)</f>
        <v>#DIV/0!</v>
      </c>
      <c r="F41" t="e">
        <f>STDEV(D41:D43)</f>
        <v>#DIV/0!</v>
      </c>
    </row>
    <row r="42" spans="1:6" x14ac:dyDescent="0.2">
      <c r="A42" t="s">
        <v>64</v>
      </c>
      <c r="B42" t="s">
        <v>131</v>
      </c>
      <c r="C42" s="8"/>
      <c r="D42" t="s">
        <v>151</v>
      </c>
    </row>
    <row r="43" spans="1:6" x14ac:dyDescent="0.2">
      <c r="A43" t="s">
        <v>65</v>
      </c>
      <c r="B43" t="s">
        <v>132</v>
      </c>
      <c r="C43" s="8"/>
      <c r="D43" t="s">
        <v>151</v>
      </c>
    </row>
    <row r="44" spans="1:6" x14ac:dyDescent="0.2">
      <c r="A44" t="s">
        <v>66</v>
      </c>
      <c r="B44" t="s">
        <v>133</v>
      </c>
      <c r="C44" s="8"/>
      <c r="D44" t="s">
        <v>151</v>
      </c>
      <c r="E44" t="e">
        <f>AVERAGE(D44:D46)</f>
        <v>#DIV/0!</v>
      </c>
      <c r="F44" t="e">
        <f>STDEV(D44:D46)</f>
        <v>#DIV/0!</v>
      </c>
    </row>
    <row r="45" spans="1:6" x14ac:dyDescent="0.2">
      <c r="A45" t="s">
        <v>67</v>
      </c>
      <c r="B45" t="s">
        <v>134</v>
      </c>
      <c r="C45" s="8"/>
      <c r="D45" t="s">
        <v>151</v>
      </c>
    </row>
    <row r="46" spans="1:6" x14ac:dyDescent="0.2">
      <c r="A46" t="s">
        <v>68</v>
      </c>
      <c r="B46" t="s">
        <v>135</v>
      </c>
      <c r="C46" s="8"/>
      <c r="D46" t="s">
        <v>151</v>
      </c>
    </row>
    <row r="47" spans="1:6" x14ac:dyDescent="0.2">
      <c r="A47" t="s">
        <v>69</v>
      </c>
      <c r="B47" t="s">
        <v>136</v>
      </c>
      <c r="D47" t="s">
        <v>151</v>
      </c>
      <c r="E47" t="e">
        <f>AVERAGE(D47:D49)</f>
        <v>#DIV/0!</v>
      </c>
      <c r="F47" t="e">
        <f>STDEV(D47:D49)</f>
        <v>#DIV/0!</v>
      </c>
    </row>
    <row r="48" spans="1:6" x14ac:dyDescent="0.2">
      <c r="A48" t="s">
        <v>70</v>
      </c>
      <c r="B48" t="s">
        <v>137</v>
      </c>
      <c r="D48" t="s">
        <v>151</v>
      </c>
    </row>
    <row r="49" spans="1:6" x14ac:dyDescent="0.2">
      <c r="A49" t="s">
        <v>71</v>
      </c>
      <c r="B49" t="s">
        <v>138</v>
      </c>
      <c r="D49" t="s">
        <v>151</v>
      </c>
    </row>
    <row r="50" spans="1:6" x14ac:dyDescent="0.2">
      <c r="A50" t="s">
        <v>72</v>
      </c>
      <c r="B50" t="s">
        <v>15</v>
      </c>
      <c r="C50" s="8" t="s">
        <v>152</v>
      </c>
      <c r="D50">
        <v>27.566458422242601</v>
      </c>
      <c r="E50">
        <f>AVERAGE(D50:D52)</f>
        <v>27.509289105472334</v>
      </c>
      <c r="F50">
        <f>STDEV(D50:D52)</f>
        <v>5.4831413234759936E-2</v>
      </c>
    </row>
    <row r="51" spans="1:6" x14ac:dyDescent="0.2">
      <c r="A51" t="s">
        <v>73</v>
      </c>
      <c r="B51" t="s">
        <v>15</v>
      </c>
      <c r="C51" s="8"/>
      <c r="D51">
        <v>27.504267888948199</v>
      </c>
    </row>
    <row r="52" spans="1:6" x14ac:dyDescent="0.2">
      <c r="A52" t="s">
        <v>74</v>
      </c>
      <c r="B52" t="s">
        <v>15</v>
      </c>
      <c r="C52" s="8"/>
      <c r="D52">
        <v>27.457141005226202</v>
      </c>
    </row>
    <row r="53" spans="1:6" x14ac:dyDescent="0.2">
      <c r="A53" t="s">
        <v>75</v>
      </c>
      <c r="B53" t="s">
        <v>15</v>
      </c>
      <c r="C53" s="8"/>
      <c r="D53" t="s">
        <v>151</v>
      </c>
      <c r="E53" t="e">
        <f>AVERAGE(D53:D55)</f>
        <v>#DIV/0!</v>
      </c>
      <c r="F53" t="e">
        <f>STDEV(D53:D55)</f>
        <v>#DIV/0!</v>
      </c>
    </row>
    <row r="54" spans="1:6" x14ac:dyDescent="0.2">
      <c r="A54" t="s">
        <v>76</v>
      </c>
      <c r="B54" t="s">
        <v>15</v>
      </c>
      <c r="C54" s="8"/>
      <c r="D54" t="s">
        <v>151</v>
      </c>
    </row>
    <row r="55" spans="1:6" x14ac:dyDescent="0.2">
      <c r="A55" t="s">
        <v>77</v>
      </c>
      <c r="B55" t="s">
        <v>15</v>
      </c>
      <c r="C55" s="8"/>
      <c r="D55" t="s">
        <v>151</v>
      </c>
    </row>
    <row r="56" spans="1:6" x14ac:dyDescent="0.2">
      <c r="A56" t="s">
        <v>78</v>
      </c>
      <c r="B56" t="s">
        <v>15</v>
      </c>
      <c r="C56" s="8"/>
      <c r="D56" t="s">
        <v>151</v>
      </c>
      <c r="E56" t="e">
        <f>AVERAGE(D56:D58)</f>
        <v>#DIV/0!</v>
      </c>
      <c r="F56" t="e">
        <f>STDEV(D56:D58)</f>
        <v>#DIV/0!</v>
      </c>
    </row>
    <row r="57" spans="1:6" x14ac:dyDescent="0.2">
      <c r="A57" t="s">
        <v>79</v>
      </c>
      <c r="B57" t="s">
        <v>15</v>
      </c>
      <c r="C57" s="8"/>
      <c r="D57" t="s">
        <v>151</v>
      </c>
    </row>
    <row r="58" spans="1:6" x14ac:dyDescent="0.2">
      <c r="A58" t="s">
        <v>80</v>
      </c>
      <c r="B58" t="s">
        <v>15</v>
      </c>
      <c r="C58" s="8"/>
      <c r="D58" t="s">
        <v>151</v>
      </c>
    </row>
    <row r="59" spans="1:6" x14ac:dyDescent="0.2">
      <c r="A59" t="s">
        <v>81</v>
      </c>
      <c r="B59" t="s">
        <v>15</v>
      </c>
      <c r="D59" t="s">
        <v>151</v>
      </c>
      <c r="E59" t="e">
        <f>AVERAGE(D59:D61)</f>
        <v>#DIV/0!</v>
      </c>
      <c r="F59" t="e">
        <f>STDEV(D59:D61)</f>
        <v>#DIV/0!</v>
      </c>
    </row>
    <row r="60" spans="1:6" x14ac:dyDescent="0.2">
      <c r="A60" t="s">
        <v>82</v>
      </c>
      <c r="B60" t="s">
        <v>15</v>
      </c>
      <c r="D60" t="s">
        <v>151</v>
      </c>
    </row>
    <row r="61" spans="1:6" x14ac:dyDescent="0.2">
      <c r="A61" t="s">
        <v>83</v>
      </c>
      <c r="B61" t="s">
        <v>15</v>
      </c>
      <c r="D61" t="s">
        <v>151</v>
      </c>
    </row>
    <row r="62" spans="1:6" x14ac:dyDescent="0.2">
      <c r="A62" t="s">
        <v>84</v>
      </c>
      <c r="B62" t="s">
        <v>124</v>
      </c>
      <c r="C62" s="8" t="s">
        <v>152</v>
      </c>
      <c r="D62">
        <v>18.717255977680399</v>
      </c>
      <c r="E62">
        <f>AVERAGE(D62:D64)</f>
        <v>18.655770493067934</v>
      </c>
      <c r="F62">
        <f>STDEV(D62:D64)</f>
        <v>7.8216200032090524E-2</v>
      </c>
    </row>
    <row r="63" spans="1:6" x14ac:dyDescent="0.2">
      <c r="A63" t="s">
        <v>85</v>
      </c>
      <c r="B63" t="s">
        <v>124</v>
      </c>
      <c r="C63" s="8"/>
      <c r="D63">
        <v>18.6823202051858</v>
      </c>
    </row>
    <row r="64" spans="1:6" x14ac:dyDescent="0.2">
      <c r="A64" t="s">
        <v>86</v>
      </c>
      <c r="B64" t="s">
        <v>124</v>
      </c>
      <c r="C64" s="8"/>
      <c r="D64">
        <v>18.567735296337599</v>
      </c>
    </row>
    <row r="65" spans="1:6" x14ac:dyDescent="0.2">
      <c r="A65" t="s">
        <v>87</v>
      </c>
      <c r="B65" t="s">
        <v>124</v>
      </c>
      <c r="C65" s="8"/>
      <c r="D65" t="s">
        <v>151</v>
      </c>
      <c r="E65" t="e">
        <f>AVERAGE(D65:D67)</f>
        <v>#DIV/0!</v>
      </c>
      <c r="F65" t="e">
        <f>STDEV(D65:D67)</f>
        <v>#DIV/0!</v>
      </c>
    </row>
    <row r="66" spans="1:6" x14ac:dyDescent="0.2">
      <c r="A66" t="s">
        <v>88</v>
      </c>
      <c r="B66" t="s">
        <v>124</v>
      </c>
      <c r="C66" s="8"/>
      <c r="D66" t="s">
        <v>151</v>
      </c>
    </row>
    <row r="67" spans="1:6" x14ac:dyDescent="0.2">
      <c r="A67" t="s">
        <v>89</v>
      </c>
      <c r="B67" t="s">
        <v>124</v>
      </c>
      <c r="C67" s="8"/>
      <c r="D67" t="s">
        <v>151</v>
      </c>
    </row>
    <row r="68" spans="1:6" x14ac:dyDescent="0.2">
      <c r="A68" t="s">
        <v>90</v>
      </c>
      <c r="B68" t="s">
        <v>124</v>
      </c>
      <c r="C68" s="8"/>
      <c r="D68" t="s">
        <v>151</v>
      </c>
      <c r="E68" t="e">
        <f>AVERAGE(D68:D70)</f>
        <v>#DIV/0!</v>
      </c>
      <c r="F68" t="e">
        <f>STDEV(D68:D70)</f>
        <v>#DIV/0!</v>
      </c>
    </row>
    <row r="69" spans="1:6" x14ac:dyDescent="0.2">
      <c r="A69" t="s">
        <v>91</v>
      </c>
      <c r="B69" t="s">
        <v>124</v>
      </c>
      <c r="C69" s="8"/>
      <c r="D69" t="s">
        <v>151</v>
      </c>
    </row>
    <row r="70" spans="1:6" x14ac:dyDescent="0.2">
      <c r="A70" t="s">
        <v>92</v>
      </c>
      <c r="B70" t="s">
        <v>124</v>
      </c>
      <c r="C70" s="8"/>
      <c r="D70" t="s">
        <v>151</v>
      </c>
    </row>
    <row r="71" spans="1:6" x14ac:dyDescent="0.2">
      <c r="A71" t="s">
        <v>93</v>
      </c>
      <c r="B71" t="s">
        <v>124</v>
      </c>
      <c r="D71" t="s">
        <v>151</v>
      </c>
      <c r="E71" t="e">
        <f>AVERAGE(D71:D73)</f>
        <v>#DIV/0!</v>
      </c>
      <c r="F71" t="e">
        <f>STDEV(D71:D73)</f>
        <v>#DIV/0!</v>
      </c>
    </row>
    <row r="72" spans="1:6" x14ac:dyDescent="0.2">
      <c r="A72" t="s">
        <v>94</v>
      </c>
      <c r="B72" t="s">
        <v>124</v>
      </c>
      <c r="D72" t="s">
        <v>151</v>
      </c>
    </row>
    <row r="73" spans="1:6" x14ac:dyDescent="0.2">
      <c r="A73" t="s">
        <v>95</v>
      </c>
      <c r="B73" t="s">
        <v>124</v>
      </c>
      <c r="D73" t="s">
        <v>151</v>
      </c>
    </row>
    <row r="74" spans="1:6" x14ac:dyDescent="0.2">
      <c r="A74" t="s">
        <v>96</v>
      </c>
      <c r="B74" t="s">
        <v>125</v>
      </c>
      <c r="C74" s="8" t="s">
        <v>152</v>
      </c>
      <c r="D74">
        <v>19.2173322432463</v>
      </c>
      <c r="E74">
        <f>AVERAGE(D74:D76)</f>
        <v>19.192270695470334</v>
      </c>
      <c r="F74">
        <f>STDEV(D74:D76)</f>
        <v>2.9258530340473137E-2</v>
      </c>
    </row>
    <row r="75" spans="1:6" x14ac:dyDescent="0.2">
      <c r="A75" t="s">
        <v>97</v>
      </c>
      <c r="B75" t="s">
        <v>125</v>
      </c>
      <c r="C75" s="8"/>
      <c r="D75">
        <v>19.199361356672298</v>
      </c>
    </row>
    <row r="76" spans="1:6" x14ac:dyDescent="0.2">
      <c r="A76" t="s">
        <v>98</v>
      </c>
      <c r="B76" t="s">
        <v>125</v>
      </c>
      <c r="C76" s="8"/>
      <c r="D76">
        <v>19.160118486492401</v>
      </c>
    </row>
    <row r="77" spans="1:6" x14ac:dyDescent="0.2">
      <c r="A77" t="s">
        <v>99</v>
      </c>
      <c r="B77" t="s">
        <v>125</v>
      </c>
      <c r="C77" s="8"/>
      <c r="D77" t="s">
        <v>151</v>
      </c>
      <c r="E77" t="e">
        <f>AVERAGE(D77:D79)</f>
        <v>#DIV/0!</v>
      </c>
      <c r="F77" t="e">
        <f>STDEV(D77:D79)</f>
        <v>#DIV/0!</v>
      </c>
    </row>
    <row r="78" spans="1:6" x14ac:dyDescent="0.2">
      <c r="A78" t="s">
        <v>100</v>
      </c>
      <c r="B78" t="s">
        <v>125</v>
      </c>
      <c r="C78" s="8"/>
      <c r="D78" t="s">
        <v>151</v>
      </c>
    </row>
    <row r="79" spans="1:6" x14ac:dyDescent="0.2">
      <c r="A79" t="s">
        <v>101</v>
      </c>
      <c r="B79" t="s">
        <v>125</v>
      </c>
      <c r="C79" s="8"/>
      <c r="D79" t="s">
        <v>151</v>
      </c>
    </row>
    <row r="80" spans="1:6" x14ac:dyDescent="0.2">
      <c r="A80" t="s">
        <v>102</v>
      </c>
      <c r="B80" t="s">
        <v>125</v>
      </c>
      <c r="C80" s="8"/>
      <c r="D80" t="s">
        <v>151</v>
      </c>
      <c r="E80" t="e">
        <f>AVERAGE(D80:D82)</f>
        <v>#DIV/0!</v>
      </c>
      <c r="F80" t="e">
        <f>STDEV(D80:D82)</f>
        <v>#DIV/0!</v>
      </c>
    </row>
    <row r="81" spans="1:6" x14ac:dyDescent="0.2">
      <c r="A81" t="s">
        <v>103</v>
      </c>
      <c r="B81" t="s">
        <v>125</v>
      </c>
      <c r="C81" s="8"/>
      <c r="D81" t="s">
        <v>151</v>
      </c>
    </row>
    <row r="82" spans="1:6" x14ac:dyDescent="0.2">
      <c r="A82" t="s">
        <v>104</v>
      </c>
      <c r="B82" t="s">
        <v>125</v>
      </c>
      <c r="C82" s="8"/>
      <c r="D82" t="s">
        <v>151</v>
      </c>
    </row>
    <row r="83" spans="1:6" x14ac:dyDescent="0.2">
      <c r="A83" t="s">
        <v>105</v>
      </c>
      <c r="B83" t="s">
        <v>125</v>
      </c>
      <c r="D83" t="s">
        <v>151</v>
      </c>
      <c r="E83" t="e">
        <f>AVERAGE(D83:D85)</f>
        <v>#DIV/0!</v>
      </c>
      <c r="F83" t="e">
        <f>STDEV(D83:D85)</f>
        <v>#DIV/0!</v>
      </c>
    </row>
    <row r="84" spans="1:6" x14ac:dyDescent="0.2">
      <c r="A84" t="s">
        <v>106</v>
      </c>
      <c r="B84" t="s">
        <v>125</v>
      </c>
      <c r="D84" t="s">
        <v>151</v>
      </c>
    </row>
    <row r="85" spans="1:6" x14ac:dyDescent="0.2">
      <c r="A85" t="s">
        <v>107</v>
      </c>
      <c r="B85" t="s">
        <v>125</v>
      </c>
      <c r="D85" t="s">
        <v>151</v>
      </c>
    </row>
    <row r="86" spans="1:6" x14ac:dyDescent="0.2">
      <c r="A86" t="s">
        <v>108</v>
      </c>
      <c r="B86" t="s">
        <v>2</v>
      </c>
      <c r="C86" s="8" t="s">
        <v>152</v>
      </c>
      <c r="D86">
        <v>17.362477523199701</v>
      </c>
      <c r="E86">
        <f>AVERAGE(D86:D88)</f>
        <v>17.36528481161773</v>
      </c>
      <c r="F86">
        <f>STDEV(D86:D88)</f>
        <v>2.3637442923165209E-2</v>
      </c>
    </row>
    <row r="87" spans="1:6" x14ac:dyDescent="0.2">
      <c r="A87" t="s">
        <v>109</v>
      </c>
      <c r="B87" t="s">
        <v>139</v>
      </c>
      <c r="C87" s="8"/>
      <c r="D87">
        <v>17.390200539034101</v>
      </c>
    </row>
    <row r="88" spans="1:6" x14ac:dyDescent="0.2">
      <c r="A88" t="s">
        <v>110</v>
      </c>
      <c r="B88" t="s">
        <v>140</v>
      </c>
      <c r="C88" s="8"/>
      <c r="D88">
        <v>17.3431763726194</v>
      </c>
    </row>
    <row r="89" spans="1:6" x14ac:dyDescent="0.2">
      <c r="A89" t="s">
        <v>111</v>
      </c>
      <c r="B89" t="s">
        <v>141</v>
      </c>
      <c r="C89" s="8"/>
      <c r="D89" t="s">
        <v>151</v>
      </c>
      <c r="E89" t="e">
        <f>AVERAGE(D89:D91)</f>
        <v>#DIV/0!</v>
      </c>
      <c r="F89" t="e">
        <f>STDEV(D89:D91)</f>
        <v>#DIV/0!</v>
      </c>
    </row>
    <row r="90" spans="1:6" x14ac:dyDescent="0.2">
      <c r="A90" t="s">
        <v>112</v>
      </c>
      <c r="B90" t="s">
        <v>142</v>
      </c>
      <c r="C90" s="8"/>
      <c r="D90" t="s">
        <v>151</v>
      </c>
    </row>
    <row r="91" spans="1:6" x14ac:dyDescent="0.2">
      <c r="A91" t="s">
        <v>113</v>
      </c>
      <c r="B91" t="s">
        <v>143</v>
      </c>
      <c r="C91" s="8"/>
      <c r="D91" t="s">
        <v>151</v>
      </c>
    </row>
    <row r="92" spans="1:6" x14ac:dyDescent="0.2">
      <c r="A92" t="s">
        <v>114</v>
      </c>
      <c r="B92" t="s">
        <v>144</v>
      </c>
      <c r="C92" s="8"/>
      <c r="D92" t="s">
        <v>151</v>
      </c>
      <c r="E92" t="e">
        <f>AVERAGE(D92:D94)</f>
        <v>#DIV/0!</v>
      </c>
      <c r="F92" t="e">
        <f>STDEV(D92:D94)</f>
        <v>#DIV/0!</v>
      </c>
    </row>
    <row r="93" spans="1:6" x14ac:dyDescent="0.2">
      <c r="A93" t="s">
        <v>115</v>
      </c>
      <c r="B93" t="s">
        <v>145</v>
      </c>
      <c r="C93" s="8"/>
      <c r="D93" t="s">
        <v>151</v>
      </c>
    </row>
    <row r="94" spans="1:6" x14ac:dyDescent="0.2">
      <c r="A94" t="s">
        <v>116</v>
      </c>
      <c r="B94" t="s">
        <v>146</v>
      </c>
      <c r="C94" s="8"/>
      <c r="D94" t="s">
        <v>151</v>
      </c>
    </row>
    <row r="95" spans="1:6" x14ac:dyDescent="0.2">
      <c r="A95" t="s">
        <v>117</v>
      </c>
      <c r="B95" t="s">
        <v>147</v>
      </c>
      <c r="D95" t="s">
        <v>151</v>
      </c>
      <c r="E95" t="e">
        <f>AVERAGE(D95:D97)</f>
        <v>#DIV/0!</v>
      </c>
      <c r="F95" t="e">
        <f>STDEV(D95:D97)</f>
        <v>#DIV/0!</v>
      </c>
    </row>
    <row r="96" spans="1:6" x14ac:dyDescent="0.2">
      <c r="A96" t="s">
        <v>118</v>
      </c>
      <c r="B96" t="s">
        <v>148</v>
      </c>
      <c r="D96" t="s">
        <v>151</v>
      </c>
    </row>
    <row r="97" spans="1:4" x14ac:dyDescent="0.2">
      <c r="A97" t="s">
        <v>119</v>
      </c>
      <c r="B97" t="s">
        <v>149</v>
      </c>
      <c r="D97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7941-008A-7B47-98B7-AAF547AF7149}">
  <dimension ref="A1:Y39"/>
  <sheetViews>
    <sheetView tabSelected="1" topLeftCell="R23" zoomScale="78" zoomScaleNormal="90" workbookViewId="0">
      <selection activeCell="V47" sqref="V47"/>
    </sheetView>
  </sheetViews>
  <sheetFormatPr baseColWidth="10" defaultColWidth="10.6640625" defaultRowHeight="16" x14ac:dyDescent="0.2"/>
  <cols>
    <col min="1" max="1" width="13.6640625" bestFit="1" customWidth="1"/>
    <col min="19" max="19" width="12.5" bestFit="1" customWidth="1"/>
  </cols>
  <sheetData>
    <row r="1" spans="1:22" ht="46" x14ac:dyDescent="0.2">
      <c r="A1" s="1" t="s">
        <v>122</v>
      </c>
      <c r="B1" s="2" t="s">
        <v>0</v>
      </c>
      <c r="C1" s="2" t="s">
        <v>1</v>
      </c>
      <c r="D1" s="1" t="s">
        <v>2</v>
      </c>
      <c r="E1" s="2" t="s">
        <v>0</v>
      </c>
      <c r="F1" s="2" t="s">
        <v>1</v>
      </c>
      <c r="G1" s="3" t="s">
        <v>3</v>
      </c>
      <c r="H1" s="4"/>
      <c r="I1" s="5" t="s">
        <v>4</v>
      </c>
      <c r="J1" s="5" t="s">
        <v>5</v>
      </c>
      <c r="K1" s="6" t="s">
        <v>6</v>
      </c>
      <c r="L1" s="7" t="s">
        <v>7</v>
      </c>
      <c r="M1" s="5" t="s">
        <v>8</v>
      </c>
      <c r="N1" s="5" t="s">
        <v>9</v>
      </c>
      <c r="O1" s="5" t="s">
        <v>10</v>
      </c>
      <c r="P1" s="5"/>
      <c r="Q1" s="5" t="s">
        <v>11</v>
      </c>
    </row>
    <row r="2" spans="1:22" ht="16" customHeight="1" x14ac:dyDescent="0.2">
      <c r="A2" s="8" t="s">
        <v>16</v>
      </c>
      <c r="B2">
        <v>18.056654710751232</v>
      </c>
      <c r="C2">
        <v>1.7372008319774656E-2</v>
      </c>
      <c r="D2" s="8" t="s">
        <v>16</v>
      </c>
      <c r="E2">
        <v>17.702471999578236</v>
      </c>
      <c r="F2">
        <v>3.1079814320987123E-2</v>
      </c>
      <c r="G2" s="9">
        <f>(B2-E2)</f>
        <v>0.35418271117299582</v>
      </c>
      <c r="H2" s="10" t="s">
        <v>12</v>
      </c>
      <c r="I2" s="11">
        <f>AVERAGE(G2:G4)</f>
        <v>0.40534323844933812</v>
      </c>
      <c r="J2" s="11">
        <f>STDEV(G2:G4)</f>
        <v>0.15925652128752107</v>
      </c>
      <c r="K2" s="11">
        <f>I2-$I$2</f>
        <v>0</v>
      </c>
      <c r="L2" s="11">
        <f>(($J$2^2)+(J2^2))^(1/2)</f>
        <v>0.22522273230117182</v>
      </c>
      <c r="M2" s="11">
        <f>1.8^-(K2)</f>
        <v>1</v>
      </c>
      <c r="N2" s="11">
        <f>K2+L2</f>
        <v>0.22522273230117182</v>
      </c>
      <c r="O2" s="12">
        <f>1.8^-N2</f>
        <v>0.87600549198209188</v>
      </c>
      <c r="P2" s="11" t="s">
        <v>13</v>
      </c>
      <c r="Q2" s="11">
        <f>M2-O2</f>
        <v>0.12399450801790812</v>
      </c>
      <c r="S2" s="13"/>
      <c r="T2" s="13"/>
      <c r="U2" s="41" t="s">
        <v>178</v>
      </c>
      <c r="V2" s="41"/>
    </row>
    <row r="3" spans="1:22" x14ac:dyDescent="0.2">
      <c r="A3" s="8" t="s">
        <v>17</v>
      </c>
      <c r="B3">
        <v>18.069771423430534</v>
      </c>
      <c r="C3">
        <v>4.5808607300734612E-2</v>
      </c>
      <c r="D3" s="8" t="s">
        <v>17</v>
      </c>
      <c r="E3">
        <v>17.791817166321248</v>
      </c>
      <c r="F3">
        <v>0.78052402043722624</v>
      </c>
      <c r="G3" s="9">
        <f t="shared" ref="G3:G7" si="0">(B3-E3)</f>
        <v>0.27795425710928612</v>
      </c>
      <c r="H3" s="14"/>
      <c r="I3" s="11"/>
      <c r="J3" s="11"/>
      <c r="K3" s="11"/>
      <c r="L3" s="11"/>
      <c r="M3" s="11"/>
      <c r="N3" s="11">
        <f>K2-L2</f>
        <v>-0.22522273230117182</v>
      </c>
      <c r="O3" s="12">
        <f>1.8^-N3</f>
        <v>1.1415453546271179</v>
      </c>
      <c r="P3" s="11" t="s">
        <v>14</v>
      </c>
      <c r="Q3" s="11">
        <f>O3-M2</f>
        <v>0.14154535462711793</v>
      </c>
      <c r="S3" s="13"/>
      <c r="T3" s="15" t="s">
        <v>122</v>
      </c>
      <c r="U3" s="16" t="s">
        <v>13</v>
      </c>
      <c r="V3" s="16" t="s">
        <v>14</v>
      </c>
    </row>
    <row r="4" spans="1:22" x14ac:dyDescent="0.2">
      <c r="A4" s="8" t="s">
        <v>18</v>
      </c>
      <c r="B4">
        <v>18.2786014399796</v>
      </c>
      <c r="C4">
        <v>0.7946160890970988</v>
      </c>
      <c r="D4" s="8" t="s">
        <v>18</v>
      </c>
      <c r="E4">
        <v>17.694708692913867</v>
      </c>
      <c r="F4">
        <v>8.7220687344267217E-2</v>
      </c>
      <c r="G4" s="9">
        <f t="shared" si="0"/>
        <v>0.58389274706573246</v>
      </c>
      <c r="H4" s="10"/>
      <c r="I4" s="11"/>
      <c r="J4" s="11"/>
      <c r="K4" s="11"/>
      <c r="L4" s="11"/>
      <c r="M4" s="11"/>
      <c r="N4" s="11"/>
      <c r="O4" s="12"/>
      <c r="P4" s="11"/>
      <c r="Q4" s="11"/>
      <c r="S4" s="17" t="s">
        <v>12</v>
      </c>
      <c r="T4" s="18">
        <f>M2</f>
        <v>1</v>
      </c>
      <c r="U4" s="18">
        <f>Q2</f>
        <v>0.12399450801790812</v>
      </c>
      <c r="V4" s="18">
        <f>Q3</f>
        <v>0.14154535462711793</v>
      </c>
    </row>
    <row r="5" spans="1:22" x14ac:dyDescent="0.2">
      <c r="A5" s="38" t="s">
        <v>153</v>
      </c>
      <c r="B5">
        <v>18.265632518169834</v>
      </c>
      <c r="C5">
        <v>0.49525772908892601</v>
      </c>
      <c r="D5" s="38" t="s">
        <v>153</v>
      </c>
      <c r="E5">
        <v>17.303815394828366</v>
      </c>
      <c r="F5">
        <v>1.6688441531698284E-2</v>
      </c>
      <c r="G5" s="9">
        <f>(B5-E5)</f>
        <v>0.96181712334146852</v>
      </c>
      <c r="H5" s="10" t="s">
        <v>163</v>
      </c>
      <c r="I5" s="11">
        <f>AVERAGE(G5:G7)</f>
        <v>0.8172631975449427</v>
      </c>
      <c r="J5" s="11">
        <f>STDEV(G5:G7)</f>
        <v>0.14924455570656822</v>
      </c>
      <c r="K5" s="11">
        <f>I5-$I$2</f>
        <v>0.41191995909560458</v>
      </c>
      <c r="L5" s="11">
        <f>(($J$2^2)+(J5^2))^(1/2)</f>
        <v>0.21825805135356083</v>
      </c>
      <c r="M5" s="11">
        <f>1.8^-(K5)</f>
        <v>0.78496114521712046</v>
      </c>
      <c r="N5" s="11">
        <f>K5+L5</f>
        <v>0.63017801044916544</v>
      </c>
      <c r="O5" s="12">
        <f>1.8^-N5</f>
        <v>0.69045102807681713</v>
      </c>
      <c r="P5" s="11" t="s">
        <v>13</v>
      </c>
      <c r="Q5" s="11">
        <f>M5-O5</f>
        <v>9.4510117140303329E-2</v>
      </c>
      <c r="S5" s="19" t="s">
        <v>165</v>
      </c>
      <c r="T5" s="21">
        <f>M5</f>
        <v>0.78496114521712046</v>
      </c>
      <c r="U5" s="18">
        <f>Q5</f>
        <v>9.4510117140303329E-2</v>
      </c>
      <c r="V5" s="18">
        <f>Q6</f>
        <v>0.10744682355198543</v>
      </c>
    </row>
    <row r="6" spans="1:22" x14ac:dyDescent="0.2">
      <c r="A6" s="38" t="s">
        <v>154</v>
      </c>
      <c r="B6">
        <v>18.360515424308364</v>
      </c>
      <c r="C6">
        <v>3.2703955145703248E-2</v>
      </c>
      <c r="D6" s="38" t="s">
        <v>154</v>
      </c>
      <c r="E6">
        <v>17.696782246900536</v>
      </c>
      <c r="F6">
        <v>4.1719865037973371E-3</v>
      </c>
      <c r="G6" s="9">
        <f>(B6-E6)</f>
        <v>0.66373317740782767</v>
      </c>
      <c r="H6" s="10"/>
      <c r="I6" s="20"/>
      <c r="J6" s="20"/>
      <c r="K6" s="20"/>
      <c r="L6" s="20"/>
      <c r="M6" s="20"/>
      <c r="N6" s="11">
        <f>K5-L5</f>
        <v>0.19366190774204375</v>
      </c>
      <c r="O6" s="12">
        <f>1.8^-N6</f>
        <v>0.89240796876910589</v>
      </c>
      <c r="P6" s="11" t="s">
        <v>14</v>
      </c>
      <c r="Q6" s="11">
        <f>O6-M5</f>
        <v>0.10744682355198543</v>
      </c>
      <c r="S6" s="39" t="s">
        <v>164</v>
      </c>
      <c r="T6" s="18">
        <f>M8</f>
        <v>1.0907367945943061</v>
      </c>
      <c r="U6" s="18">
        <f>Q8</f>
        <v>0.32997398352419183</v>
      </c>
      <c r="V6" s="18">
        <f>Q9</f>
        <v>0.47309721223415657</v>
      </c>
    </row>
    <row r="7" spans="1:22" x14ac:dyDescent="0.2">
      <c r="A7" s="38" t="s">
        <v>155</v>
      </c>
      <c r="B7">
        <v>17.865302288700132</v>
      </c>
      <c r="C7">
        <v>2.3072846343608851E-2</v>
      </c>
      <c r="D7" s="38" t="s">
        <v>155</v>
      </c>
      <c r="E7">
        <v>17.0390629968146</v>
      </c>
      <c r="F7">
        <v>1.459446449476496E-2</v>
      </c>
      <c r="G7" s="9">
        <f t="shared" si="0"/>
        <v>0.82623929188553191</v>
      </c>
      <c r="H7" s="10"/>
      <c r="I7" s="20"/>
      <c r="J7" s="20"/>
      <c r="K7" s="20"/>
      <c r="L7" s="20"/>
      <c r="M7" s="35"/>
      <c r="N7" s="35"/>
      <c r="O7" s="35"/>
      <c r="P7" s="35"/>
      <c r="Q7" s="35"/>
    </row>
    <row r="8" spans="1:22" x14ac:dyDescent="0.2">
      <c r="A8" s="38" t="s">
        <v>156</v>
      </c>
      <c r="B8">
        <v>17.449189111242898</v>
      </c>
      <c r="C8">
        <v>0.22658245440786201</v>
      </c>
      <c r="D8" s="38" t="s">
        <v>156</v>
      </c>
      <c r="E8">
        <v>17.609584585696499</v>
      </c>
      <c r="F8">
        <v>4.639807084891881E-2</v>
      </c>
      <c r="G8" s="9">
        <f t="shared" ref="G8:G10" si="1">(B8-E8)</f>
        <v>-0.16039547445360114</v>
      </c>
      <c r="H8" s="10" t="s">
        <v>164</v>
      </c>
      <c r="I8" s="11">
        <f>AVERAGE(G8:G10)</f>
        <v>0.25757971910856625</v>
      </c>
      <c r="J8" s="11">
        <f>STDEV(G8:G10)</f>
        <v>0.59190524658218757</v>
      </c>
      <c r="K8" s="11">
        <f>I8-$I$2</f>
        <v>-0.14776351934077187</v>
      </c>
      <c r="L8" s="11">
        <f>(($J$2^2)+(J8^2))^(1/2)</f>
        <v>0.61295551266313197</v>
      </c>
      <c r="M8" s="33">
        <f>1.8^-(K8)</f>
        <v>1.0907367945943061</v>
      </c>
      <c r="N8" s="33">
        <f>K8+L8</f>
        <v>0.46519199332236011</v>
      </c>
      <c r="O8" s="34">
        <f>1.8^-N8</f>
        <v>0.76076281107011423</v>
      </c>
      <c r="P8" s="33" t="s">
        <v>13</v>
      </c>
      <c r="Q8" s="33">
        <f>M8-O8</f>
        <v>0.32997398352419183</v>
      </c>
    </row>
    <row r="9" spans="1:22" x14ac:dyDescent="0.2">
      <c r="A9" s="38" t="s">
        <v>157</v>
      </c>
      <c r="B9">
        <v>18.132045850994832</v>
      </c>
      <c r="C9">
        <v>3.0514364677165152E-2</v>
      </c>
      <c r="D9" s="38" t="s">
        <v>157</v>
      </c>
      <c r="E9">
        <v>17.197157732549368</v>
      </c>
      <c r="F9">
        <v>4.0691847118156793E-2</v>
      </c>
      <c r="G9" s="9">
        <f t="shared" si="1"/>
        <v>0.93488811844546404</v>
      </c>
      <c r="H9" s="10"/>
      <c r="I9" s="20"/>
      <c r="J9" s="20"/>
      <c r="K9" s="20"/>
      <c r="L9" s="20"/>
      <c r="M9" s="35"/>
      <c r="N9" s="33">
        <f>K8-L8</f>
        <v>-0.76071903200390389</v>
      </c>
      <c r="O9" s="34">
        <f>1.8^-N9</f>
        <v>1.5638340068284626</v>
      </c>
      <c r="P9" s="33" t="s">
        <v>14</v>
      </c>
      <c r="Q9" s="33">
        <f>O9-M8</f>
        <v>0.47309721223415657</v>
      </c>
    </row>
    <row r="10" spans="1:22" x14ac:dyDescent="0.2">
      <c r="A10" s="38" t="s">
        <v>158</v>
      </c>
      <c r="B10" s="36">
        <v>17.613172249433202</v>
      </c>
      <c r="C10" s="36">
        <v>6.4908894857224314E-2</v>
      </c>
      <c r="D10" s="38" t="s">
        <v>158</v>
      </c>
      <c r="E10">
        <v>17.614925736099366</v>
      </c>
      <c r="F10">
        <v>2.9569725538295288E-2</v>
      </c>
      <c r="G10" s="9">
        <f t="shared" si="1"/>
        <v>-1.7534866661641502E-3</v>
      </c>
      <c r="H10" s="10"/>
      <c r="I10" s="20"/>
      <c r="J10" s="20"/>
      <c r="K10" s="20"/>
      <c r="L10" s="20"/>
      <c r="M10" s="35"/>
      <c r="N10" s="35"/>
      <c r="O10" s="35"/>
      <c r="P10" s="35"/>
      <c r="Q10" s="35"/>
    </row>
    <row r="11" spans="1:22" x14ac:dyDescent="0.2">
      <c r="M11" s="36"/>
      <c r="N11" s="36"/>
      <c r="O11" s="36"/>
      <c r="P11" s="36"/>
      <c r="Q11" s="36"/>
    </row>
    <row r="12" spans="1:22" ht="46" x14ac:dyDescent="0.2">
      <c r="A12" s="1" t="s">
        <v>120</v>
      </c>
      <c r="B12" s="2" t="s">
        <v>0</v>
      </c>
      <c r="C12" s="2" t="s">
        <v>1</v>
      </c>
      <c r="D12" s="1" t="s">
        <v>2</v>
      </c>
      <c r="E12" s="2" t="s">
        <v>0</v>
      </c>
      <c r="F12" s="2" t="s">
        <v>1</v>
      </c>
      <c r="G12" s="3" t="s">
        <v>3</v>
      </c>
      <c r="H12" s="4"/>
      <c r="I12" s="5" t="s">
        <v>4</v>
      </c>
      <c r="J12" s="5" t="s">
        <v>5</v>
      </c>
      <c r="K12" s="6" t="s">
        <v>6</v>
      </c>
      <c r="L12" s="7" t="s">
        <v>7</v>
      </c>
      <c r="M12" s="37" t="s">
        <v>8</v>
      </c>
      <c r="N12" s="37" t="s">
        <v>9</v>
      </c>
      <c r="O12" s="37" t="s">
        <v>10</v>
      </c>
      <c r="P12" s="37"/>
      <c r="Q12" s="37" t="s">
        <v>11</v>
      </c>
    </row>
    <row r="13" spans="1:22" x14ac:dyDescent="0.2">
      <c r="A13" s="8" t="s">
        <v>16</v>
      </c>
      <c r="B13">
        <v>23.737166534809166</v>
      </c>
      <c r="C13">
        <v>7.6620270921151867E-2</v>
      </c>
      <c r="D13" s="8" t="s">
        <v>16</v>
      </c>
      <c r="E13">
        <v>17.702471999578236</v>
      </c>
      <c r="F13">
        <v>3.1079814320987123E-2</v>
      </c>
      <c r="G13" s="9">
        <f t="shared" ref="G13:G21" si="2">(B13-E13)</f>
        <v>6.0346945352309298</v>
      </c>
      <c r="H13" s="10" t="s">
        <v>12</v>
      </c>
      <c r="I13" s="11">
        <f>AVERAGE(G13:G15)</f>
        <v>6.2690728888755816</v>
      </c>
      <c r="J13" s="11">
        <f>STDEV(G13:G15)</f>
        <v>0.28248131932225135</v>
      </c>
      <c r="K13" s="11">
        <f>I13-$I$13</f>
        <v>0</v>
      </c>
      <c r="L13" s="11">
        <f>(($J$13^2)+(J13^2))^(1/2)</f>
        <v>0.39948891290257288</v>
      </c>
      <c r="M13" s="33">
        <f>1.8^-(K13)</f>
        <v>1</v>
      </c>
      <c r="N13" s="33">
        <f>K13+L13</f>
        <v>0.39948891290257288</v>
      </c>
      <c r="O13" s="34">
        <f>1.8^-N13</f>
        <v>0.79071770723281032</v>
      </c>
      <c r="P13" s="33" t="s">
        <v>13</v>
      </c>
      <c r="Q13" s="33">
        <f>M13-O13</f>
        <v>0.20928229276718968</v>
      </c>
      <c r="S13" s="13"/>
      <c r="T13" s="13"/>
      <c r="U13" s="41" t="s">
        <v>150</v>
      </c>
      <c r="V13" s="41"/>
    </row>
    <row r="14" spans="1:22" x14ac:dyDescent="0.2">
      <c r="A14" s="8" t="s">
        <v>17</v>
      </c>
      <c r="B14">
        <v>24.3745373351179</v>
      </c>
      <c r="C14">
        <v>2.1747776815399907E-2</v>
      </c>
      <c r="D14" s="8" t="s">
        <v>17</v>
      </c>
      <c r="E14">
        <v>17.791817166321248</v>
      </c>
      <c r="F14">
        <v>0.78052402043722624</v>
      </c>
      <c r="G14" s="9">
        <f t="shared" si="2"/>
        <v>6.5827201687966514</v>
      </c>
      <c r="H14" s="14"/>
      <c r="I14" s="11"/>
      <c r="J14" s="11"/>
      <c r="K14" s="11"/>
      <c r="L14" s="11"/>
      <c r="M14" s="33"/>
      <c r="N14" s="33">
        <f>K13-L13</f>
        <v>-0.39948891290257288</v>
      </c>
      <c r="O14" s="34">
        <f>1.8^-N14</f>
        <v>1.2646738410596525</v>
      </c>
      <c r="P14" s="33" t="s">
        <v>14</v>
      </c>
      <c r="Q14" s="33">
        <f>O14-M13</f>
        <v>0.26467384105965253</v>
      </c>
      <c r="S14" s="13"/>
      <c r="T14" s="15" t="s">
        <v>120</v>
      </c>
      <c r="U14" s="16" t="s">
        <v>13</v>
      </c>
      <c r="V14" s="16" t="s">
        <v>14</v>
      </c>
    </row>
    <row r="15" spans="1:22" x14ac:dyDescent="0.2">
      <c r="A15" s="8" t="s">
        <v>18</v>
      </c>
      <c r="B15">
        <v>23.884512655513031</v>
      </c>
      <c r="C15">
        <v>8.5926881468631366E-2</v>
      </c>
      <c r="D15" s="8" t="s">
        <v>18</v>
      </c>
      <c r="E15">
        <v>17.694708692913867</v>
      </c>
      <c r="F15">
        <v>8.7220687344267217E-2</v>
      </c>
      <c r="G15" s="9">
        <f t="shared" si="2"/>
        <v>6.1898039625991643</v>
      </c>
      <c r="H15" s="10"/>
      <c r="I15" s="11"/>
      <c r="J15" s="11"/>
      <c r="K15" s="11"/>
      <c r="L15" s="11"/>
      <c r="M15" s="33"/>
      <c r="N15" s="33"/>
      <c r="O15" s="34"/>
      <c r="P15" s="33"/>
      <c r="Q15" s="33"/>
      <c r="S15" s="17" t="s">
        <v>12</v>
      </c>
      <c r="T15" s="18">
        <f>M13</f>
        <v>1</v>
      </c>
      <c r="U15" s="18">
        <f>Q13</f>
        <v>0.20928229276718968</v>
      </c>
      <c r="V15" s="18">
        <f>Q14</f>
        <v>0.26467384105965253</v>
      </c>
    </row>
    <row r="16" spans="1:22" x14ac:dyDescent="0.2">
      <c r="A16" s="38" t="s">
        <v>153</v>
      </c>
      <c r="B16">
        <v>23.676770959377563</v>
      </c>
      <c r="C16">
        <v>3.6023804823780287E-2</v>
      </c>
      <c r="D16" s="38" t="s">
        <v>153</v>
      </c>
      <c r="E16">
        <v>17.303815394828366</v>
      </c>
      <c r="F16">
        <v>1.6688441531698284E-2</v>
      </c>
      <c r="G16" s="9">
        <f t="shared" si="2"/>
        <v>6.3729555645491978</v>
      </c>
      <c r="H16" s="10" t="s">
        <v>163</v>
      </c>
      <c r="I16" s="11">
        <f>AVERAGE(G16:G18)</f>
        <v>6.0931439862683954</v>
      </c>
      <c r="J16" s="11">
        <f>STDEV(G16:G18)</f>
        <v>0.31650155472379571</v>
      </c>
      <c r="K16" s="11">
        <f>I16-$I$13</f>
        <v>-0.17592890260718619</v>
      </c>
      <c r="L16" s="11">
        <f>(($J$13^2)+(J16^2))^(1/2)</f>
        <v>0.42422745067784046</v>
      </c>
      <c r="M16" s="33">
        <f>1.8^-(K16)</f>
        <v>1.1089445009903955</v>
      </c>
      <c r="N16" s="33">
        <f>K16+L16</f>
        <v>0.24829854807065427</v>
      </c>
      <c r="O16" s="34">
        <f>1.8^-N16</f>
        <v>0.86420387163661216</v>
      </c>
      <c r="P16" s="33" t="s">
        <v>13</v>
      </c>
      <c r="Q16" s="33">
        <f>M16-O16</f>
        <v>0.24474062935378338</v>
      </c>
      <c r="S16" s="19" t="s">
        <v>165</v>
      </c>
      <c r="T16" s="21">
        <f>M16</f>
        <v>1.1089445009903955</v>
      </c>
      <c r="U16" s="18">
        <f>Q16</f>
        <v>0.24474062935378338</v>
      </c>
      <c r="V16" s="18">
        <f>Q17</f>
        <v>0.31405063550204626</v>
      </c>
    </row>
    <row r="17" spans="1:25" x14ac:dyDescent="0.2">
      <c r="A17" s="38" t="s">
        <v>154</v>
      </c>
      <c r="B17">
        <v>23.853618932818563</v>
      </c>
      <c r="C17">
        <v>7.1933207768683075E-2</v>
      </c>
      <c r="D17" s="38" t="s">
        <v>154</v>
      </c>
      <c r="E17">
        <v>17.696782246900536</v>
      </c>
      <c r="F17">
        <v>4.1719865037973371E-3</v>
      </c>
      <c r="G17" s="9">
        <f t="shared" si="2"/>
        <v>6.1568366859180266</v>
      </c>
      <c r="H17" s="10"/>
      <c r="I17" s="20"/>
      <c r="J17" s="20"/>
      <c r="K17" s="20"/>
      <c r="L17" s="20"/>
      <c r="M17" s="35"/>
      <c r="N17" s="33">
        <f>K16-L16</f>
        <v>-0.6001563532850267</v>
      </c>
      <c r="O17" s="34">
        <f>1.8^-N17</f>
        <v>1.4229951364924418</v>
      </c>
      <c r="P17" s="33" t="s">
        <v>14</v>
      </c>
      <c r="Q17" s="33">
        <f>O17-M16</f>
        <v>0.31405063550204626</v>
      </c>
      <c r="S17" s="39" t="s">
        <v>164</v>
      </c>
      <c r="T17" s="18">
        <f>M19</f>
        <v>1.2097252954838862</v>
      </c>
      <c r="U17" s="18">
        <f>Q19</f>
        <v>0.38481290123425471</v>
      </c>
      <c r="V17" s="18">
        <f>Q20</f>
        <v>0.56432404688872584</v>
      </c>
    </row>
    <row r="18" spans="1:25" x14ac:dyDescent="0.2">
      <c r="A18" s="38" t="s">
        <v>155</v>
      </c>
      <c r="B18">
        <v>22.788702705152563</v>
      </c>
      <c r="C18">
        <v>5.4188774907687129E-2</v>
      </c>
      <c r="D18" s="38" t="s">
        <v>155</v>
      </c>
      <c r="E18">
        <v>17.0390629968146</v>
      </c>
      <c r="F18">
        <v>1.459446449476496E-2</v>
      </c>
      <c r="G18" s="9">
        <f t="shared" si="2"/>
        <v>5.7496397083379627</v>
      </c>
      <c r="H18" s="10"/>
      <c r="I18" s="20"/>
      <c r="J18" s="20"/>
      <c r="K18" s="20"/>
      <c r="L18" s="20"/>
      <c r="M18" s="35"/>
      <c r="N18" s="35"/>
      <c r="O18" s="35"/>
      <c r="P18" s="35"/>
      <c r="Q18" s="35"/>
    </row>
    <row r="19" spans="1:25" x14ac:dyDescent="0.2">
      <c r="A19" s="38" t="s">
        <v>156</v>
      </c>
      <c r="B19">
        <v>22.962777496174599</v>
      </c>
      <c r="C19">
        <v>3.2814828069547018E-2</v>
      </c>
      <c r="D19" s="38" t="s">
        <v>156</v>
      </c>
      <c r="E19">
        <v>17.609584585696499</v>
      </c>
      <c r="F19">
        <v>4.639807084891881E-2</v>
      </c>
      <c r="G19" s="9">
        <f t="shared" si="2"/>
        <v>5.3531929104781</v>
      </c>
      <c r="H19" s="10" t="s">
        <v>164</v>
      </c>
      <c r="I19" s="11">
        <f>AVERAGE(G19:G21)</f>
        <v>5.9451572292037786</v>
      </c>
      <c r="J19" s="11">
        <f>STDEV(G19:G21)</f>
        <v>0.58693935203923731</v>
      </c>
      <c r="K19" s="11">
        <f>I19-$I$13</f>
        <v>-0.32391565967180291</v>
      </c>
      <c r="L19" s="11">
        <f>(($J$13^2)+(J19^2))^(1/2)</f>
        <v>0.65137815340881633</v>
      </c>
      <c r="M19" s="33">
        <f>1.8^-(K19)</f>
        <v>1.2097252954838862</v>
      </c>
      <c r="N19" s="33">
        <f>K19+L19</f>
        <v>0.32746249373701342</v>
      </c>
      <c r="O19" s="34">
        <f>1.8^-N19</f>
        <v>0.82491239424963148</v>
      </c>
      <c r="P19" s="33" t="s">
        <v>13</v>
      </c>
      <c r="Q19" s="33">
        <f>M19-O19</f>
        <v>0.38481290123425471</v>
      </c>
    </row>
    <row r="20" spans="1:25" x14ac:dyDescent="0.2">
      <c r="A20" s="38" t="s">
        <v>157</v>
      </c>
      <c r="B20">
        <v>23.152497388805102</v>
      </c>
      <c r="C20">
        <v>4.6147688503725449E-2</v>
      </c>
      <c r="D20" s="38" t="s">
        <v>157</v>
      </c>
      <c r="E20">
        <v>17.197157732549368</v>
      </c>
      <c r="F20">
        <v>4.0691847118156793E-2</v>
      </c>
      <c r="G20" s="9">
        <f t="shared" si="2"/>
        <v>5.9553396562557346</v>
      </c>
      <c r="H20" s="10"/>
      <c r="I20" s="20"/>
      <c r="J20" s="20"/>
      <c r="K20" s="20"/>
      <c r="L20" s="20"/>
      <c r="M20" s="35"/>
      <c r="N20" s="33">
        <f>K19-L19</f>
        <v>-0.97529381308061924</v>
      </c>
      <c r="O20" s="34">
        <f>1.8^-N20</f>
        <v>1.774049342372612</v>
      </c>
      <c r="P20" s="33" t="s">
        <v>14</v>
      </c>
      <c r="Q20" s="33">
        <f>O20-M19</f>
        <v>0.56432404688872584</v>
      </c>
    </row>
    <row r="21" spans="1:25" x14ac:dyDescent="0.2">
      <c r="A21" s="38" t="s">
        <v>158</v>
      </c>
      <c r="B21">
        <v>24.141864856976866</v>
      </c>
      <c r="C21">
        <v>0.10811118589450448</v>
      </c>
      <c r="D21" s="38" t="s">
        <v>158</v>
      </c>
      <c r="E21">
        <v>17.614925736099366</v>
      </c>
      <c r="F21">
        <v>2.9569725538295288E-2</v>
      </c>
      <c r="G21" s="9">
        <f t="shared" si="2"/>
        <v>6.5269391208775005</v>
      </c>
      <c r="H21" s="10"/>
      <c r="I21" s="20"/>
      <c r="J21" s="20"/>
      <c r="K21" s="20"/>
      <c r="L21" s="20"/>
      <c r="M21" s="20"/>
      <c r="N21" s="20"/>
      <c r="O21" s="20"/>
      <c r="P21" s="20"/>
      <c r="Q21" s="20"/>
    </row>
    <row r="23" spans="1:25" ht="46" x14ac:dyDescent="0.2">
      <c r="A23" s="1" t="s">
        <v>179</v>
      </c>
      <c r="B23" s="2" t="s">
        <v>0</v>
      </c>
      <c r="C23" s="2" t="s">
        <v>1</v>
      </c>
      <c r="D23" s="1" t="s">
        <v>2</v>
      </c>
      <c r="E23" s="2" t="s">
        <v>0</v>
      </c>
      <c r="F23" s="2" t="s">
        <v>1</v>
      </c>
      <c r="G23" s="3" t="s">
        <v>3</v>
      </c>
      <c r="H23" s="4"/>
      <c r="I23" s="5" t="s">
        <v>4</v>
      </c>
      <c r="J23" s="5" t="s">
        <v>5</v>
      </c>
      <c r="K23" s="6" t="s">
        <v>6</v>
      </c>
      <c r="L23" s="7" t="s">
        <v>7</v>
      </c>
      <c r="M23" s="37" t="s">
        <v>8</v>
      </c>
      <c r="N23" s="37" t="s">
        <v>9</v>
      </c>
      <c r="O23" s="37" t="s">
        <v>10</v>
      </c>
      <c r="P23" s="37"/>
      <c r="Q23" s="37" t="s">
        <v>11</v>
      </c>
    </row>
    <row r="24" spans="1:25" x14ac:dyDescent="0.2">
      <c r="A24" s="8" t="s">
        <v>16</v>
      </c>
      <c r="B24">
        <v>26.19027766896383</v>
      </c>
      <c r="C24">
        <v>3.2849689354483201E-2</v>
      </c>
      <c r="D24" s="8" t="s">
        <v>16</v>
      </c>
      <c r="E24">
        <v>17.702471999578236</v>
      </c>
      <c r="F24">
        <v>3.1079814320987123E-2</v>
      </c>
      <c r="G24" s="9">
        <f>(B24-E24)</f>
        <v>8.4878056693855939</v>
      </c>
      <c r="H24" s="10" t="s">
        <v>12</v>
      </c>
      <c r="I24" s="11">
        <f>AVERAGE(G24:G26)</f>
        <v>8.193647030512059</v>
      </c>
      <c r="J24" s="11">
        <f>STDEV(G24:G26)</f>
        <v>0.25577423077397504</v>
      </c>
      <c r="K24" s="11">
        <v>0</v>
      </c>
      <c r="L24" s="11">
        <f>((J24^2)+(J24^2))^(1/2)</f>
        <v>0.36171938606610138</v>
      </c>
      <c r="M24" s="33">
        <v>1</v>
      </c>
      <c r="N24" s="33">
        <f>K24+L24</f>
        <v>0.36171938606610138</v>
      </c>
      <c r="O24" s="34">
        <f>1.8^-N24</f>
        <v>0.80846828187256159</v>
      </c>
      <c r="P24" s="33" t="s">
        <v>13</v>
      </c>
      <c r="Q24" s="33">
        <f>M24-O24</f>
        <v>0.19153171812743841</v>
      </c>
    </row>
    <row r="25" spans="1:25" x14ac:dyDescent="0.2">
      <c r="A25" s="8" t="s">
        <v>17</v>
      </c>
      <c r="B25">
        <v>25.815505224644131</v>
      </c>
      <c r="C25">
        <v>0.10998902049343631</v>
      </c>
      <c r="D25" s="8" t="s">
        <v>17</v>
      </c>
      <c r="E25">
        <v>17.791817166321248</v>
      </c>
      <c r="F25">
        <v>0.78052402043722624</v>
      </c>
      <c r="G25" s="9">
        <f t="shared" ref="G25:G32" si="3">(B25-E25)</f>
        <v>8.0236880583228825</v>
      </c>
      <c r="H25" s="14"/>
      <c r="I25" s="11"/>
      <c r="J25" s="11"/>
      <c r="K25" s="11"/>
      <c r="L25" s="11"/>
      <c r="M25" s="33"/>
      <c r="N25" s="33">
        <f>K24-L24</f>
        <v>-0.36171938606610138</v>
      </c>
      <c r="O25" s="34">
        <f>1.8^-N25</f>
        <v>1.2369069046021393</v>
      </c>
      <c r="P25" s="33" t="s">
        <v>14</v>
      </c>
      <c r="Q25" s="33">
        <f>O25-M24</f>
        <v>0.23690690460213926</v>
      </c>
      <c r="S25" s="24"/>
      <c r="T25" s="24"/>
      <c r="U25" s="25"/>
      <c r="V25" s="42"/>
      <c r="W25" s="42"/>
      <c r="X25" s="25"/>
    </row>
    <row r="26" spans="1:25" x14ac:dyDescent="0.2">
      <c r="A26" s="8" t="s">
        <v>18</v>
      </c>
      <c r="B26">
        <v>25.76415605674157</v>
      </c>
      <c r="C26">
        <v>8.1819550080980338E-2</v>
      </c>
      <c r="D26" s="8" t="s">
        <v>18</v>
      </c>
      <c r="E26">
        <v>17.694708692913867</v>
      </c>
      <c r="F26">
        <v>8.7220687344267217E-2</v>
      </c>
      <c r="G26" s="9">
        <f t="shared" si="3"/>
        <v>8.0694473638277024</v>
      </c>
      <c r="H26" s="10"/>
      <c r="I26" s="11"/>
      <c r="J26" s="11"/>
      <c r="K26" s="11"/>
      <c r="L26" s="11"/>
      <c r="M26" s="33"/>
      <c r="N26" s="33"/>
      <c r="O26" s="34"/>
      <c r="P26" s="33"/>
      <c r="Q26" s="33"/>
      <c r="S26" s="24"/>
      <c r="T26" s="26"/>
      <c r="U26" s="27"/>
      <c r="V26" s="28"/>
      <c r="W26" s="28"/>
      <c r="X26" s="29"/>
    </row>
    <row r="27" spans="1:25" ht="15.5" customHeight="1" x14ac:dyDescent="0.2">
      <c r="A27" s="38" t="s">
        <v>153</v>
      </c>
      <c r="B27">
        <v>20.959830644170399</v>
      </c>
      <c r="C27">
        <v>4.9704048368536181E-2</v>
      </c>
      <c r="D27" s="38" t="s">
        <v>153</v>
      </c>
      <c r="E27">
        <v>17.303815394828366</v>
      </c>
      <c r="F27">
        <v>1.6688441531698284E-2</v>
      </c>
      <c r="G27" s="9">
        <f t="shared" si="3"/>
        <v>3.6560152493420333</v>
      </c>
      <c r="H27" s="10" t="s">
        <v>163</v>
      </c>
      <c r="I27" s="11">
        <f>AVERAGE(G27:G29)</f>
        <v>2.5289964811585874</v>
      </c>
      <c r="J27" s="11">
        <f>STDEV(G27:G29)</f>
        <v>1.6474172282255921</v>
      </c>
      <c r="K27" s="11">
        <f>I27-I24</f>
        <v>-5.6646505493534711</v>
      </c>
      <c r="L27" s="11">
        <f>((J24^2)+(J27^2))^(1/2)</f>
        <v>1.6671544562464844</v>
      </c>
      <c r="M27" s="33">
        <f>1.8^-(K27)</f>
        <v>27.92733767962973</v>
      </c>
      <c r="N27" s="33">
        <f>K27+L27</f>
        <v>-3.9974960931069869</v>
      </c>
      <c r="O27" s="34">
        <f>1.8^-N27</f>
        <v>10.482161383651338</v>
      </c>
      <c r="P27" s="33" t="s">
        <v>13</v>
      </c>
      <c r="Q27" s="33">
        <f>M27-O27</f>
        <v>17.445176295978392</v>
      </c>
      <c r="S27" s="43"/>
      <c r="T27" s="32"/>
      <c r="U27" s="30"/>
      <c r="V27" s="31"/>
      <c r="W27" s="31"/>
      <c r="X27" s="25"/>
    </row>
    <row r="28" spans="1:25" x14ac:dyDescent="0.2">
      <c r="A28" s="38" t="s">
        <v>154</v>
      </c>
      <c r="B28">
        <v>20.989429864016198</v>
      </c>
      <c r="C28">
        <v>0.149995033580513</v>
      </c>
      <c r="D28" s="38" t="s">
        <v>154</v>
      </c>
      <c r="E28">
        <v>17.696782246900536</v>
      </c>
      <c r="F28">
        <v>4.1719865037973371E-3</v>
      </c>
      <c r="G28" s="9">
        <f t="shared" si="3"/>
        <v>3.2926476171156622</v>
      </c>
      <c r="H28" s="10"/>
      <c r="I28" s="20"/>
      <c r="J28" s="20"/>
      <c r="K28" s="20"/>
      <c r="L28" s="20"/>
      <c r="M28" s="35"/>
      <c r="N28" s="33">
        <f>K27-L27</f>
        <v>-7.3318050055999553</v>
      </c>
      <c r="O28" s="34">
        <f>1.8^-N28</f>
        <v>74.406046742278306</v>
      </c>
      <c r="P28" s="33" t="s">
        <v>14</v>
      </c>
      <c r="Q28" s="33">
        <f>O28-M27</f>
        <v>46.478709062648576</v>
      </c>
      <c r="S28" s="43"/>
      <c r="T28" s="23"/>
      <c r="U28" s="30"/>
      <c r="V28" s="30"/>
      <c r="W28" s="30"/>
      <c r="X28" s="25"/>
    </row>
    <row r="29" spans="1:25" x14ac:dyDescent="0.2">
      <c r="A29" s="38" t="s">
        <v>155</v>
      </c>
      <c r="B29">
        <v>17.677389573832667</v>
      </c>
      <c r="C29">
        <v>0.87192068008112456</v>
      </c>
      <c r="D29" s="38" t="s">
        <v>155</v>
      </c>
      <c r="E29">
        <v>17.0390629968146</v>
      </c>
      <c r="F29">
        <v>1.459446449476496E-2</v>
      </c>
      <c r="G29" s="9">
        <f t="shared" si="3"/>
        <v>0.63832657701806639</v>
      </c>
      <c r="H29" s="10"/>
      <c r="I29" s="20"/>
      <c r="J29" s="20"/>
      <c r="K29" s="20"/>
      <c r="L29" s="20"/>
      <c r="M29" s="35"/>
      <c r="N29" s="35"/>
      <c r="O29" s="35"/>
      <c r="P29" s="35"/>
      <c r="Q29" s="35"/>
      <c r="S29" s="43"/>
      <c r="T29" s="32"/>
      <c r="U29" s="30"/>
      <c r="V29" s="30"/>
      <c r="W29" s="30"/>
      <c r="X29" s="25"/>
    </row>
    <row r="30" spans="1:25" x14ac:dyDescent="0.2">
      <c r="A30" s="38" t="s">
        <v>156</v>
      </c>
      <c r="B30">
        <v>16.581567671792769</v>
      </c>
      <c r="C30">
        <v>3.9600979511607452E-2</v>
      </c>
      <c r="D30" s="38" t="s">
        <v>156</v>
      </c>
      <c r="E30">
        <v>17.609584585696499</v>
      </c>
      <c r="F30">
        <v>4.639807084891881E-2</v>
      </c>
      <c r="G30" s="9">
        <f t="shared" si="3"/>
        <v>-1.0280169139037305</v>
      </c>
      <c r="H30" s="10" t="s">
        <v>164</v>
      </c>
      <c r="I30" s="11">
        <f>AVERAGE(G30:G32)</f>
        <v>-0.7050814385245765</v>
      </c>
      <c r="J30" s="11">
        <f>STDEV(G30:G32)</f>
        <v>0.55149863891997153</v>
      </c>
      <c r="K30" s="11">
        <f>I30-I24</f>
        <v>-8.8987284690366355</v>
      </c>
      <c r="L30" s="11">
        <f>((J24^2)+(J30^2))^(1/2)</f>
        <v>0.60792368423890164</v>
      </c>
      <c r="M30" s="33">
        <f>1.8^-(K30)</f>
        <v>186.89630207487446</v>
      </c>
      <c r="N30" s="33">
        <f>K30+L30</f>
        <v>-8.290804784797734</v>
      </c>
      <c r="O30" s="34">
        <f>1.8^-N30</f>
        <v>130.7418141119563</v>
      </c>
      <c r="P30" s="33" t="s">
        <v>13</v>
      </c>
      <c r="Q30" s="33">
        <f>M30-O30</f>
        <v>56.154487962918154</v>
      </c>
      <c r="S30" s="43"/>
      <c r="T30" s="23"/>
      <c r="U30" s="30"/>
      <c r="V30" s="30"/>
      <c r="W30" s="30"/>
      <c r="X30" s="25"/>
    </row>
    <row r="31" spans="1:25" x14ac:dyDescent="0.2">
      <c r="A31" s="38" t="s">
        <v>157</v>
      </c>
      <c r="B31">
        <v>16.178217556766032</v>
      </c>
      <c r="C31">
        <v>2.8076994503768063E-2</v>
      </c>
      <c r="D31" s="38" t="s">
        <v>157</v>
      </c>
      <c r="E31">
        <v>17.197157732549368</v>
      </c>
      <c r="F31">
        <v>4.0691847118156793E-2</v>
      </c>
      <c r="G31" s="9">
        <f t="shared" si="3"/>
        <v>-1.0189401757833352</v>
      </c>
      <c r="H31" s="10"/>
      <c r="I31" s="20"/>
      <c r="J31" s="20"/>
      <c r="K31" s="20"/>
      <c r="L31" s="20"/>
      <c r="M31" s="35"/>
      <c r="N31" s="33">
        <f>K30-L30</f>
        <v>-9.506652153275537</v>
      </c>
      <c r="O31" s="34">
        <f>1.8^-N31</f>
        <v>267.16952006916023</v>
      </c>
      <c r="P31" s="33" t="s">
        <v>14</v>
      </c>
      <c r="Q31" s="33">
        <f>O31-M30</f>
        <v>80.273217994285773</v>
      </c>
      <c r="S31" s="43"/>
      <c r="T31" s="32"/>
      <c r="U31" s="30"/>
      <c r="V31" s="30"/>
      <c r="W31" s="30"/>
      <c r="X31" s="25"/>
      <c r="Y31" s="40"/>
    </row>
    <row r="32" spans="1:25" x14ac:dyDescent="0.2">
      <c r="A32" s="38" t="s">
        <v>158</v>
      </c>
      <c r="B32">
        <v>17.546638510212702</v>
      </c>
      <c r="C32">
        <v>1.4488347982857827E-2</v>
      </c>
      <c r="D32" s="38" t="s">
        <v>158</v>
      </c>
      <c r="E32">
        <v>17.614925736099366</v>
      </c>
      <c r="F32">
        <v>2.9569725538295288E-2</v>
      </c>
      <c r="G32" s="9">
        <f t="shared" si="3"/>
        <v>-6.8287225886663805E-2</v>
      </c>
      <c r="H32" s="10"/>
      <c r="I32" s="20"/>
      <c r="J32" s="20"/>
      <c r="K32" s="20"/>
      <c r="L32" s="20"/>
      <c r="M32" s="20"/>
      <c r="N32" s="20"/>
      <c r="O32" s="20"/>
      <c r="P32" s="20"/>
      <c r="Q32" s="20"/>
      <c r="S32" s="43"/>
      <c r="T32" s="23"/>
      <c r="U32" s="30"/>
      <c r="V32" s="30"/>
      <c r="W32" s="30"/>
      <c r="X32" s="25"/>
    </row>
    <row r="35" spans="19:22" x14ac:dyDescent="0.2">
      <c r="S35" s="13"/>
      <c r="T35" s="13"/>
      <c r="U35" s="41" t="s">
        <v>281</v>
      </c>
      <c r="V35" s="41"/>
    </row>
    <row r="36" spans="19:22" x14ac:dyDescent="0.2">
      <c r="S36" s="13"/>
      <c r="T36" s="15" t="s">
        <v>276</v>
      </c>
      <c r="U36" s="16" t="s">
        <v>13</v>
      </c>
      <c r="V36" s="16" t="s">
        <v>14</v>
      </c>
    </row>
    <row r="37" spans="19:22" x14ac:dyDescent="0.2">
      <c r="S37" s="17" t="s">
        <v>12</v>
      </c>
      <c r="T37" s="18">
        <f>M24</f>
        <v>1</v>
      </c>
      <c r="U37" s="18">
        <f>Q24</f>
        <v>0.19153171812743841</v>
      </c>
      <c r="V37" s="18">
        <f>Q25</f>
        <v>0.23690690460213926</v>
      </c>
    </row>
    <row r="38" spans="19:22" x14ac:dyDescent="0.2">
      <c r="S38" s="19" t="s">
        <v>165</v>
      </c>
      <c r="T38" s="21">
        <f>M27</f>
        <v>27.92733767962973</v>
      </c>
      <c r="U38" s="18">
        <f>Q27</f>
        <v>17.445176295978392</v>
      </c>
      <c r="V38" s="18">
        <f>Q28</f>
        <v>46.478709062648576</v>
      </c>
    </row>
    <row r="39" spans="19:22" x14ac:dyDescent="0.2">
      <c r="S39" s="39" t="s">
        <v>164</v>
      </c>
      <c r="T39" s="18">
        <f>M30</f>
        <v>186.89630207487446</v>
      </c>
      <c r="U39" s="18">
        <f>Q30</f>
        <v>56.154487962918154</v>
      </c>
      <c r="V39" s="18">
        <f>Q31</f>
        <v>80.273217994285773</v>
      </c>
    </row>
  </sheetData>
  <mergeCells count="7">
    <mergeCell ref="U2:V2"/>
    <mergeCell ref="U13:V13"/>
    <mergeCell ref="U35:V35"/>
    <mergeCell ref="V25:W25"/>
    <mergeCell ref="S27:S28"/>
    <mergeCell ref="S29:S30"/>
    <mergeCell ref="S31:S32"/>
  </mergeCells>
  <phoneticPr fontId="9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Plate 1</vt:lpstr>
      <vt:lpstr>Plate 2</vt:lpstr>
      <vt:lpstr>Plate 3</vt:lpstr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2020-01-15T20:25:45Z</dcterms:created>
  <dcterms:modified xsi:type="dcterms:W3CDTF">2020-10-29T01:39:36Z</dcterms:modified>
</cp:coreProperties>
</file>