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Jamie Wandzilak\RNA &amp; qPCR\"/>
    </mc:Choice>
  </mc:AlternateContent>
  <xr:revisionPtr revIDLastSave="0" documentId="13_ncr:1_{84EFD87C-01F3-4610-8D21-F110DC3152FE}" xr6:coauthVersionLast="45" xr6:coauthVersionMax="45" xr10:uidLastSave="{00000000-0000-0000-0000-000000000000}"/>
  <bookViews>
    <workbookView xWindow="-110" yWindow="-110" windowWidth="19420" windowHeight="10420" activeTab="4" xr2:uid="{669638E8-18F1-5D4A-81F7-DBB3B5F09C00}"/>
  </bookViews>
  <sheets>
    <sheet name="Plate 1" sheetId="2" r:id="rId1"/>
    <sheet name="Sheet1" sheetId="5" r:id="rId2"/>
    <sheet name="Plate 2" sheetId="3" r:id="rId3"/>
    <sheet name="Plate 3" sheetId="4" r:id="rId4"/>
    <sheet name="Analysis" sheetId="1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1" l="1"/>
  <c r="G2" i="1"/>
  <c r="T17" i="1" l="1"/>
  <c r="F92" i="2"/>
  <c r="F89" i="2"/>
  <c r="F86" i="2"/>
  <c r="F80" i="2"/>
  <c r="F77" i="2"/>
  <c r="F74" i="2"/>
  <c r="F68" i="2"/>
  <c r="F65" i="2"/>
  <c r="F62" i="2"/>
  <c r="E92" i="2"/>
  <c r="E89" i="2"/>
  <c r="E86" i="2"/>
  <c r="E80" i="2"/>
  <c r="E77" i="2"/>
  <c r="E74" i="2"/>
  <c r="E68" i="2"/>
  <c r="E65" i="2"/>
  <c r="E62" i="2"/>
  <c r="F56" i="2"/>
  <c r="E56" i="2"/>
  <c r="F95" i="4" l="1"/>
  <c r="E95" i="4"/>
  <c r="F92" i="4"/>
  <c r="E92" i="4"/>
  <c r="F89" i="4"/>
  <c r="E89" i="4"/>
  <c r="F86" i="4"/>
  <c r="E86" i="4"/>
  <c r="F83" i="4"/>
  <c r="E83" i="4"/>
  <c r="F80" i="4"/>
  <c r="E80" i="4"/>
  <c r="F77" i="4"/>
  <c r="E77" i="4"/>
  <c r="F74" i="4"/>
  <c r="E74" i="4"/>
  <c r="F71" i="4"/>
  <c r="E71" i="4"/>
  <c r="F68" i="4"/>
  <c r="E68" i="4"/>
  <c r="F65" i="4"/>
  <c r="E65" i="4"/>
  <c r="F62" i="4"/>
  <c r="E62" i="4"/>
  <c r="F59" i="4"/>
  <c r="E59" i="4"/>
  <c r="F56" i="4"/>
  <c r="E56" i="4"/>
  <c r="F53" i="4"/>
  <c r="E53" i="4"/>
  <c r="F50" i="4"/>
  <c r="E50" i="4"/>
  <c r="F47" i="4"/>
  <c r="E47" i="4"/>
  <c r="F44" i="4"/>
  <c r="E44" i="4"/>
  <c r="F41" i="4"/>
  <c r="E41" i="4"/>
  <c r="F38" i="4"/>
  <c r="E38" i="4"/>
  <c r="F35" i="4"/>
  <c r="E35" i="4"/>
  <c r="F32" i="4"/>
  <c r="E32" i="4"/>
  <c r="F29" i="4"/>
  <c r="E29" i="4"/>
  <c r="F26" i="4"/>
  <c r="E26" i="4"/>
  <c r="F23" i="4"/>
  <c r="E23" i="4"/>
  <c r="F20" i="4"/>
  <c r="E20" i="4"/>
  <c r="F17" i="4"/>
  <c r="E17" i="4"/>
  <c r="F14" i="4"/>
  <c r="E14" i="4"/>
  <c r="F11" i="4"/>
  <c r="E11" i="4"/>
  <c r="F8" i="4"/>
  <c r="E8" i="4"/>
  <c r="F5" i="4"/>
  <c r="E5" i="4"/>
  <c r="F2" i="4"/>
  <c r="E2" i="4"/>
  <c r="F41" i="3" l="1"/>
  <c r="E41" i="3"/>
  <c r="E8" i="3"/>
  <c r="E5" i="3"/>
  <c r="E11" i="3"/>
  <c r="E14" i="3"/>
  <c r="E17" i="3"/>
  <c r="E20" i="3"/>
  <c r="E23" i="3"/>
  <c r="E26" i="3"/>
  <c r="E29" i="3"/>
  <c r="E32" i="3"/>
  <c r="E35" i="3"/>
  <c r="E38" i="3"/>
  <c r="E44" i="3"/>
  <c r="E47" i="3"/>
  <c r="E50" i="3"/>
  <c r="E53" i="3"/>
  <c r="E56" i="3"/>
  <c r="E59" i="3"/>
  <c r="E62" i="3"/>
  <c r="E65" i="3"/>
  <c r="E68" i="3"/>
  <c r="E71" i="3"/>
  <c r="E74" i="3"/>
  <c r="E77" i="3"/>
  <c r="E80" i="3"/>
  <c r="E83" i="3"/>
  <c r="E86" i="3"/>
  <c r="E89" i="3"/>
  <c r="E92" i="3"/>
  <c r="E95" i="3"/>
  <c r="F95" i="3"/>
  <c r="F92" i="3"/>
  <c r="F89" i="3"/>
  <c r="F86" i="3"/>
  <c r="F83" i="3"/>
  <c r="F80" i="3"/>
  <c r="F77" i="3"/>
  <c r="F74" i="3"/>
  <c r="F71" i="3"/>
  <c r="F68" i="3"/>
  <c r="F65" i="3"/>
  <c r="F62" i="3"/>
  <c r="F59" i="3"/>
  <c r="F56" i="3"/>
  <c r="F53" i="3"/>
  <c r="F50" i="3"/>
  <c r="F47" i="3"/>
  <c r="F44" i="3"/>
  <c r="F38" i="3"/>
  <c r="F35" i="3"/>
  <c r="F32" i="3"/>
  <c r="F29" i="3"/>
  <c r="F26" i="3"/>
  <c r="F23" i="3"/>
  <c r="F20" i="3"/>
  <c r="F17" i="3"/>
  <c r="F14" i="3"/>
  <c r="F11" i="3"/>
  <c r="F8" i="3"/>
  <c r="F5" i="3"/>
  <c r="F2" i="3"/>
  <c r="E2" i="3"/>
  <c r="F47" i="2"/>
  <c r="E47" i="2"/>
  <c r="F35" i="2"/>
  <c r="E35" i="2"/>
  <c r="F23" i="2"/>
  <c r="E23" i="2"/>
  <c r="F11" i="2"/>
  <c r="E11" i="2"/>
  <c r="F41" i="2"/>
  <c r="E41" i="2"/>
  <c r="G21" i="1" l="1"/>
  <c r="G20" i="1"/>
  <c r="G19" i="1"/>
  <c r="G18" i="1"/>
  <c r="G17" i="1"/>
  <c r="G16" i="1"/>
  <c r="G15" i="1"/>
  <c r="G14" i="1"/>
  <c r="G13" i="1"/>
  <c r="G10" i="1"/>
  <c r="G9" i="1"/>
  <c r="G8" i="1"/>
  <c r="J13" i="1" l="1"/>
  <c r="I19" i="1"/>
  <c r="J19" i="1"/>
  <c r="L19" i="1" s="1"/>
  <c r="J16" i="1"/>
  <c r="J8" i="1"/>
  <c r="I8" i="1"/>
  <c r="I16" i="1"/>
  <c r="I13" i="1"/>
  <c r="K13" i="1" s="1"/>
  <c r="F53" i="2"/>
  <c r="E53" i="2"/>
  <c r="F50" i="2"/>
  <c r="E50" i="2"/>
  <c r="F44" i="2"/>
  <c r="E44" i="2"/>
  <c r="F38" i="2"/>
  <c r="E38" i="2"/>
  <c r="F32" i="2"/>
  <c r="E32" i="2"/>
  <c r="F29" i="2"/>
  <c r="E29" i="2"/>
  <c r="F26" i="2"/>
  <c r="E26" i="2"/>
  <c r="F20" i="2"/>
  <c r="E20" i="2"/>
  <c r="F17" i="2"/>
  <c r="E17" i="2"/>
  <c r="F14" i="2"/>
  <c r="E14" i="2"/>
  <c r="F8" i="2"/>
  <c r="E8" i="2"/>
  <c r="F5" i="2"/>
  <c r="E5" i="2"/>
  <c r="F2" i="2"/>
  <c r="E2" i="2"/>
  <c r="K16" i="1" l="1"/>
  <c r="K19" i="1"/>
  <c r="L16" i="1"/>
  <c r="L13" i="1"/>
  <c r="G7" i="1"/>
  <c r="G6" i="1"/>
  <c r="G5" i="1"/>
  <c r="G4" i="1"/>
  <c r="G3" i="1"/>
  <c r="J2" i="1" l="1"/>
  <c r="L2" i="1" s="1"/>
  <c r="I5" i="1"/>
  <c r="K5" i="1" s="1"/>
  <c r="M5" i="1" s="1"/>
  <c r="J5" i="1"/>
  <c r="U29" i="1" l="1"/>
  <c r="T5" i="1"/>
  <c r="L5" i="1"/>
  <c r="N6" i="1" s="1"/>
  <c r="O6" i="1" s="1"/>
  <c r="Q6" i="1" s="1"/>
  <c r="L8" i="1"/>
  <c r="K2" i="1"/>
  <c r="N3" i="1" s="1"/>
  <c r="O3" i="1" s="1"/>
  <c r="K8" i="1"/>
  <c r="M8" i="1" s="1"/>
  <c r="M19" i="1"/>
  <c r="U32" i="1" s="1"/>
  <c r="N20" i="1"/>
  <c r="O20" i="1" s="1"/>
  <c r="N19" i="1"/>
  <c r="O19" i="1" s="1"/>
  <c r="M13" i="1"/>
  <c r="U28" i="1" s="1"/>
  <c r="N14" i="1"/>
  <c r="O14" i="1" s="1"/>
  <c r="N13" i="1"/>
  <c r="O13" i="1" s="1"/>
  <c r="N16" i="1"/>
  <c r="O16" i="1" s="1"/>
  <c r="N17" i="1"/>
  <c r="O17" i="1" s="1"/>
  <c r="M16" i="1"/>
  <c r="U30" i="1" s="1"/>
  <c r="Q20" i="1" l="1"/>
  <c r="V17" i="1" s="1"/>
  <c r="W32" i="1" s="1"/>
  <c r="N5" i="1"/>
  <c r="O5" i="1" s="1"/>
  <c r="Q5" i="1" s="1"/>
  <c r="U5" i="1" s="1"/>
  <c r="M2" i="1"/>
  <c r="T4" i="1" s="1"/>
  <c r="N9" i="1"/>
  <c r="O9" i="1" s="1"/>
  <c r="Q9" i="1" s="1"/>
  <c r="N8" i="1"/>
  <c r="O8" i="1" s="1"/>
  <c r="Q8" i="1" s="1"/>
  <c r="N2" i="1"/>
  <c r="O2" i="1" s="1"/>
  <c r="T6" i="1"/>
  <c r="U31" i="1"/>
  <c r="V5" i="1"/>
  <c r="W29" i="1"/>
  <c r="X30" i="1"/>
  <c r="Q14" i="1"/>
  <c r="Q19" i="1"/>
  <c r="U17" i="1" s="1"/>
  <c r="V32" i="1" s="1"/>
  <c r="T15" i="1"/>
  <c r="Q13" i="1"/>
  <c r="T16" i="1"/>
  <c r="Q16" i="1"/>
  <c r="Q17" i="1"/>
  <c r="V29" i="1" l="1"/>
  <c r="Q3" i="1"/>
  <c r="V4" i="1" s="1"/>
  <c r="Q2" i="1"/>
  <c r="U4" i="1" s="1"/>
  <c r="U27" i="1"/>
  <c r="X29" i="1" s="1"/>
  <c r="V6" i="1"/>
  <c r="W31" i="1"/>
  <c r="U6" i="1"/>
  <c r="V31" i="1"/>
  <c r="V16" i="1"/>
  <c r="W30" i="1"/>
  <c r="U16" i="1"/>
  <c r="V30" i="1"/>
  <c r="V15" i="1"/>
  <c r="W28" i="1"/>
  <c r="U15" i="1"/>
  <c r="V28" i="1"/>
  <c r="W27" i="1" l="1"/>
  <c r="X31" i="1"/>
  <c r="V27" i="1"/>
</calcChain>
</file>

<file path=xl/sharedStrings.xml><?xml version="1.0" encoding="utf-8"?>
<sst xmlns="http://schemas.openxmlformats.org/spreadsheetml/2006/main" count="1861" uniqueCount="206">
  <si>
    <t>average</t>
  </si>
  <si>
    <t>stdev</t>
  </si>
  <si>
    <t>tul4</t>
  </si>
  <si>
    <r>
      <t>D</t>
    </r>
    <r>
      <rPr>
        <b/>
        <sz val="11"/>
        <rFont val="Verdana"/>
        <family val="2"/>
      </rPr>
      <t>Ct</t>
    </r>
  </si>
  <si>
    <r>
      <t xml:space="preserve">average </t>
    </r>
    <r>
      <rPr>
        <b/>
        <sz val="11"/>
        <rFont val="Symbol"/>
        <family val="1"/>
        <charset val="2"/>
      </rPr>
      <t>D</t>
    </r>
    <r>
      <rPr>
        <b/>
        <sz val="11"/>
        <rFont val="Verdana"/>
        <family val="2"/>
      </rPr>
      <t>Ct</t>
    </r>
  </si>
  <si>
    <t>stdev</t>
    <phoneticPr fontId="0"/>
  </si>
  <si>
    <r>
      <t>DD</t>
    </r>
    <r>
      <rPr>
        <b/>
        <sz val="11"/>
        <rFont val="Verdana"/>
        <family val="2"/>
      </rPr>
      <t>CT vs control</t>
    </r>
  </si>
  <si>
    <t>s</t>
  </si>
  <si>
    <t>1.8^-averDDCT</t>
  </si>
  <si>
    <r>
      <t xml:space="preserve"> </t>
    </r>
    <r>
      <rPr>
        <b/>
        <sz val="11"/>
        <rFont val="Symbol"/>
        <family val="1"/>
        <charset val="2"/>
      </rPr>
      <t>DD</t>
    </r>
    <r>
      <rPr>
        <b/>
        <sz val="11"/>
        <rFont val="Verdana"/>
        <family val="2"/>
      </rPr>
      <t>CT +/- stdev</t>
    </r>
  </si>
  <si>
    <r>
      <t>1.8^-</t>
    </r>
    <r>
      <rPr>
        <b/>
        <sz val="11"/>
        <rFont val="Symbol"/>
        <family val="1"/>
        <charset val="2"/>
      </rPr>
      <t>DD</t>
    </r>
    <r>
      <rPr>
        <b/>
        <sz val="11"/>
        <rFont val="Verdana"/>
        <family val="2"/>
      </rPr>
      <t>CT+/- stdev</t>
    </r>
  </si>
  <si>
    <t>error bars</t>
  </si>
  <si>
    <t>LVS</t>
  </si>
  <si>
    <t>+</t>
  </si>
  <si>
    <t>-</t>
  </si>
  <si>
    <r>
      <t>LVS ∆</t>
    </r>
    <r>
      <rPr>
        <i/>
        <sz val="11"/>
        <rFont val="Verdana"/>
        <family val="2"/>
      </rPr>
      <t>rpsU2</t>
    </r>
  </si>
  <si>
    <t>pdpA</t>
  </si>
  <si>
    <t>LVS1</t>
  </si>
  <si>
    <t>LVS2</t>
  </si>
  <si>
    <t>LVS3</t>
  </si>
  <si>
    <t>Position</t>
  </si>
  <si>
    <t>Sample Name</t>
  </si>
  <si>
    <t>CrossingPoint</t>
  </si>
  <si>
    <t>Average</t>
  </si>
  <si>
    <t>StDev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</si>
  <si>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</si>
  <si>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</si>
  <si>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</si>
  <si>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</si>
  <si>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</si>
  <si>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</si>
  <si>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</si>
  <si>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</si>
  <si>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</si>
  <si>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</si>
  <si>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</si>
  <si>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</si>
  <si>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</si>
  <si>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</si>
  <si>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</si>
  <si>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</si>
  <si>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</si>
  <si>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</si>
  <si>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</si>
  <si>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</si>
  <si>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</si>
  <si>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</si>
  <si>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</si>
  <si>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</si>
  <si>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</si>
  <si>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</si>
  <si>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</si>
  <si>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</si>
  <si>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</si>
  <si>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</si>
  <si>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</si>
  <si>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</si>
  <si>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</si>
  <si>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</si>
  <si>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</si>
  <si>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</si>
  <si>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</si>
  <si>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</si>
  <si>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</si>
  <si>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</si>
  <si>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</si>
  <si>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</si>
  <si>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</si>
  <si>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</si>
  <si>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</si>
  <si>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</si>
  <si>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</si>
  <si>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</si>
  <si>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</si>
  <si>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</si>
  <si>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</si>
  <si>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</si>
  <si>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</si>
  <si>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</si>
  <si>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</si>
  <si>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</si>
  <si>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</si>
  <si>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</si>
  <si>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</si>
  <si>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</si>
  <si>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</si>
  <si>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</si>
  <si>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</si>
  <si>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</si>
  <si>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</si>
  <si>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</si>
  <si>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</si>
  <si>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</si>
  <si>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</si>
  <si>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</si>
  <si>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</si>
  <si>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</si>
  <si>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</si>
  <si>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</si>
  <si>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</si>
  <si>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</si>
  <si>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</si>
  <si>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</si>
  <si>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</si>
  <si>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</si>
  <si>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</si>
  <si>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</si>
  <si>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</si>
  <si>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</si>
  <si>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</si>
  <si>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</si>
  <si>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</si>
  <si>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</si>
  <si>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</si>
  <si>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</si>
  <si>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</si>
  <si>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</si>
  <si>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</si>
  <si>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</si>
  <si>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</si>
  <si>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</si>
  <si>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LVS ∆pigR</t>
  </si>
  <si>
    <t>pdpB</t>
  </si>
  <si>
    <t>pigR</t>
  </si>
  <si>
    <t>iglA</t>
  </si>
  <si>
    <t>rpoA1</t>
  </si>
  <si>
    <t>katG</t>
  </si>
  <si>
    <t>Bfr</t>
  </si>
  <si>
    <t>Gene</t>
  </si>
  <si>
    <t>LVS 1</t>
  </si>
  <si>
    <t>rpoA2</t>
  </si>
  <si>
    <t>rpoA3</t>
  </si>
  <si>
    <t>rpoA4</t>
  </si>
  <si>
    <t>rpoA5</t>
  </si>
  <si>
    <t>rpoA6</t>
  </si>
  <si>
    <t>rpoA7</t>
  </si>
  <si>
    <t>rpoA8</t>
  </si>
  <si>
    <t>rpoA9</t>
  </si>
  <si>
    <t>rpoA10</t>
  </si>
  <si>
    <t>rpoA11</t>
  </si>
  <si>
    <t>rpoA12</t>
  </si>
  <si>
    <t>tul5</t>
  </si>
  <si>
    <t>tul6</t>
  </si>
  <si>
    <t>tul7</t>
  </si>
  <si>
    <t>tul8</t>
  </si>
  <si>
    <t>tul9</t>
  </si>
  <si>
    <t>tul10</t>
  </si>
  <si>
    <t>tul11</t>
  </si>
  <si>
    <t>tul12</t>
  </si>
  <si>
    <t>tul13</t>
  </si>
  <si>
    <t>tul14</t>
  </si>
  <si>
    <t>tul15</t>
  </si>
  <si>
    <t>drpsU2 - 3</t>
  </si>
  <si>
    <t>pdpB error bars</t>
  </si>
  <si>
    <t xml:space="preserve">drpsU2 -2 </t>
  </si>
  <si>
    <t>dpigR 1</t>
  </si>
  <si>
    <t>dpigR 2</t>
  </si>
  <si>
    <t xml:space="preserve"> </t>
  </si>
  <si>
    <t>dpigR 3</t>
  </si>
  <si>
    <t>transcript</t>
  </si>
  <si>
    <t>Relative abundance</t>
  </si>
  <si>
    <t>fold change</t>
  </si>
  <si>
    <t>WT</t>
  </si>
  <si>
    <r>
      <t>∆</t>
    </r>
    <r>
      <rPr>
        <i/>
        <sz val="12"/>
        <rFont val="Arial"/>
        <family val="2"/>
      </rPr>
      <t>rpsU2</t>
    </r>
  </si>
  <si>
    <r>
      <t>∆</t>
    </r>
    <r>
      <rPr>
        <i/>
        <sz val="12"/>
        <rFont val="Arial"/>
        <family val="2"/>
      </rPr>
      <t>pigR</t>
    </r>
  </si>
  <si>
    <t>ΔpmrAS-1</t>
  </si>
  <si>
    <t>ΔpmrAS-2</t>
  </si>
  <si>
    <t>ΔpmrAS-3</t>
  </si>
  <si>
    <t>ΔpmrA-1</t>
  </si>
  <si>
    <t>ΔpmrA-2</t>
  </si>
  <si>
    <t>ΔpmrA-3</t>
  </si>
  <si>
    <t>Experiment: 200316_JMW_PriMexpt  Selected Filter: SYBR Green I / HRM Dye (465-510)</t>
  </si>
  <si>
    <t>Include</t>
  </si>
  <si>
    <t>Color</t>
  </si>
  <si>
    <t>Pos</t>
  </si>
  <si>
    <t>Name</t>
  </si>
  <si>
    <t>Cp</t>
  </si>
  <si>
    <t>Concentration</t>
  </si>
  <si>
    <t>Standard</t>
  </si>
  <si>
    <t>Status</t>
  </si>
  <si>
    <t>DpmrA_S</t>
  </si>
  <si>
    <t>DpmrA</t>
  </si>
  <si>
    <t>dpmrAS1</t>
  </si>
  <si>
    <t>dpmrAS2</t>
  </si>
  <si>
    <t>dpmrAS3</t>
  </si>
  <si>
    <t>dpmrA1</t>
  </si>
  <si>
    <t>dpmrA2</t>
  </si>
  <si>
    <t>dpmrA3</t>
  </si>
  <si>
    <t>∆pmrAS</t>
  </si>
  <si>
    <t>∆pmrA</t>
  </si>
  <si>
    <t>∆pmrA-S</t>
  </si>
  <si>
    <t>Experiment Name</t>
  </si>
  <si>
    <t>Analysis Name</t>
  </si>
  <si>
    <t>Included</t>
  </si>
  <si>
    <t>StatusCodes</t>
  </si>
  <si>
    <t>StatusDesc</t>
  </si>
  <si>
    <t>Call</t>
  </si>
  <si>
    <t>CpUncertain</t>
  </si>
  <si>
    <t>CpState</t>
  </si>
  <si>
    <t>CalcConcUncertain</t>
  </si>
  <si>
    <t>200608_JW</t>
  </si>
  <si>
    <t>Abs Quant/2nd Derivative Max for All Samples</t>
  </si>
  <si>
    <t>pdcPositive</t>
  </si>
  <si>
    <t>cpsNormal</t>
  </si>
  <si>
    <t>pdcNegative</t>
  </si>
  <si>
    <t>iglA error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</si>
</sst>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2"/>
      <color theme="1"/>
      <name val="Calibri"/>
      <family val="2"/>
      <scheme val="minor"/>
    </font>
    <font>
      <b/>
      <i/>
      <sz val="11"/>
      <name val="Verdana"/>
      <family val="2"/>
    </font>
    <font>
      <b/>
      <sz val="11"/>
      <name val="Verdana"/>
      <family val="2"/>
    </font>
    <font>
      <b/>
      <sz val="11"/>
      <name val="Symbol"/>
      <family val="1"/>
      <charset val="2"/>
    </font>
    <font>
      <sz val="11"/>
      <name val="Verdana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Verdana"/>
      <family val="2"/>
    </font>
    <font>
      <sz val="10"/>
      <name val="Verdana"/>
      <family val="2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164" fontId="4" fillId="2" borderId="3" xfId="0" applyNumberFormat="1" applyFont="1" applyFill="1" applyBorder="1"/>
    <xf numFmtId="0" fontId="4" fillId="0" borderId="1" xfId="0" applyFont="1" applyBorder="1"/>
    <xf numFmtId="164" fontId="4" fillId="2" borderId="1" xfId="0" applyNumberFormat="1" applyFont="1" applyFill="1" applyBorder="1"/>
    <xf numFmtId="2" fontId="4" fillId="2" borderId="1" xfId="0" applyNumberFormat="1" applyFont="1" applyFill="1" applyBorder="1"/>
    <xf numFmtId="0" fontId="5" fillId="0" borderId="0" xfId="0" applyFont="1"/>
    <xf numFmtId="0" fontId="4" fillId="2" borderId="1" xfId="0" applyFont="1" applyFill="1" applyBorder="1"/>
    <xf numFmtId="0" fontId="6" fillId="0" borderId="1" xfId="0" applyFont="1" applyBorder="1"/>
    <xf numFmtId="0" fontId="5" fillId="0" borderId="1" xfId="0" applyFont="1" applyBorder="1"/>
    <xf numFmtId="0" fontId="5" fillId="0" borderId="2" xfId="0" applyFont="1" applyBorder="1"/>
    <xf numFmtId="164" fontId="5" fillId="0" borderId="1" xfId="0" applyNumberFormat="1" applyFont="1" applyBorder="1"/>
    <xf numFmtId="0" fontId="4" fillId="0" borderId="2" xfId="0" applyFont="1" applyBorder="1"/>
    <xf numFmtId="0" fontId="8" fillId="0" borderId="1" xfId="0" applyFont="1" applyBorder="1"/>
    <xf numFmtId="164" fontId="5" fillId="0" borderId="1" xfId="0" applyNumberFormat="1" applyFont="1" applyFill="1" applyBorder="1"/>
    <xf numFmtId="0" fontId="0" fillId="3" borderId="0" xfId="0" applyFill="1"/>
    <xf numFmtId="0" fontId="10" fillId="0" borderId="1" xfId="0" applyFont="1" applyBorder="1"/>
    <xf numFmtId="0" fontId="11" fillId="0" borderId="0" xfId="0" applyFont="1"/>
    <xf numFmtId="0" fontId="0" fillId="0" borderId="0" xfId="0" applyFont="1"/>
    <xf numFmtId="0" fontId="12" fillId="0" borderId="1" xfId="0" applyFont="1" applyBorder="1"/>
    <xf numFmtId="0" fontId="0" fillId="0" borderId="1" xfId="0" applyFont="1" applyBorder="1"/>
    <xf numFmtId="0" fontId="11" fillId="0" borderId="1" xfId="0" applyFont="1" applyBorder="1"/>
    <xf numFmtId="0" fontId="11" fillId="0" borderId="4" xfId="0" applyFont="1" applyBorder="1"/>
    <xf numFmtId="164" fontId="0" fillId="0" borderId="1" xfId="0" applyNumberFormat="1" applyFont="1" applyBorder="1"/>
    <xf numFmtId="164" fontId="11" fillId="0" borderId="1" xfId="0" applyNumberFormat="1" applyFont="1" applyBorder="1"/>
    <xf numFmtId="164" fontId="13" fillId="0" borderId="1" xfId="0" applyNumberFormat="1" applyFont="1" applyBorder="1"/>
    <xf numFmtId="164" fontId="4" fillId="0" borderId="1" xfId="0" applyNumberFormat="1" applyFont="1" applyFill="1" applyBorder="1"/>
    <xf numFmtId="2" fontId="4" fillId="0" borderId="1" xfId="0" applyNumberFormat="1" applyFont="1" applyFill="1" applyBorder="1"/>
    <xf numFmtId="0" fontId="8" fillId="0" borderId="1" xfId="0" applyFont="1" applyFill="1" applyBorder="1"/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14" fillId="0" borderId="1" xfId="0" applyFont="1" applyBorder="1"/>
    <xf numFmtId="0" fontId="7" fillId="0" borderId="2" xfId="0" applyFont="1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Analysis!$U$4:$U$6</c:f>
                <c:numCache>
                  <c:formatCode>General</c:formatCode>
                  <c:ptCount val="3"/>
                  <c:pt idx="0">
                    <c:v>0.10151461251515381</c:v>
                  </c:pt>
                  <c:pt idx="1">
                    <c:v>0.16036478904876184</c:v>
                  </c:pt>
                  <c:pt idx="2">
                    <c:v>9.9805590116011644E-2</c:v>
                  </c:pt>
                </c:numCache>
              </c:numRef>
            </c:plus>
            <c:minus>
              <c:numRef>
                <c:f>Analysis!$V$4:$V$6</c:f>
                <c:numCache>
                  <c:formatCode>General</c:formatCode>
                  <c:ptCount val="3"/>
                  <c:pt idx="0">
                    <c:v>0.11298415525635463</c:v>
                  </c:pt>
                  <c:pt idx="1">
                    <c:v>0.18569765040325192</c:v>
                  </c:pt>
                  <c:pt idx="2">
                    <c:v>0.11613884241483952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Analysis!$S$4:$S$6</c:f>
              <c:strCache>
                <c:ptCount val="3"/>
                <c:pt idx="0">
                  <c:v>LVS</c:v>
                </c:pt>
                <c:pt idx="1">
                  <c:v>∆pmrA</c:v>
                </c:pt>
                <c:pt idx="2">
                  <c:v>∆pmrA-S</c:v>
                </c:pt>
              </c:strCache>
            </c:strRef>
          </c:cat>
          <c:val>
            <c:numRef>
              <c:f>Analysis!$T$4:$T$6</c:f>
              <c:numCache>
                <c:formatCode>0.000</c:formatCode>
                <c:ptCount val="3"/>
                <c:pt idx="0">
                  <c:v>1</c:v>
                </c:pt>
                <c:pt idx="1">
                  <c:v>1.1755231324664415</c:v>
                </c:pt>
                <c:pt idx="2">
                  <c:v>0.70967529861983336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D-7240-9DE4-ED12649CC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 val="autoZero"/>
        <c:auto val="1"/>
        <c:lblAlgn val="ctr"/>
        <c:lblOffset val="100"/>
        <c:noMultiLvlLbl val="0"/>
      </c:catAx>
      <c:valAx>
        <c:axId val="18011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Relative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Analysis!$S$27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Analysis!$V$27:$V$28</c:f>
                <c:numCache>
                  <c:formatCode>General</c:formatCode>
                  <c:ptCount val="2"/>
                  <c:pt idx="0">
                    <c:v>0.10151461251515381</c:v>
                  </c:pt>
                  <c:pt idx="1">
                    <c:v>0.13472411561772857</c:v>
                  </c:pt>
                </c:numCache>
              </c:numRef>
            </c:plus>
            <c:minus>
              <c:numRef>
                <c:f>Analysis!$W$27:$W$28</c:f>
                <c:numCache>
                  <c:formatCode>General</c:formatCode>
                  <c:ptCount val="2"/>
                  <c:pt idx="0">
                    <c:v>0.11298415525635463</c:v>
                  </c:pt>
                  <c:pt idx="1">
                    <c:v>0.15570076324721493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Analysis!$T$27:$T$28</c:f>
              <c:strCache>
                <c:ptCount val="2"/>
                <c:pt idx="0">
                  <c:v>pdpB</c:v>
                </c:pt>
                <c:pt idx="1">
                  <c:v>pigR</c:v>
                </c:pt>
              </c:strCache>
            </c:strRef>
          </c:cat>
          <c:val>
            <c:numRef>
              <c:f>Analysis!$U$27:$U$28</c:f>
              <c:numCache>
                <c:formatCode>0.000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0-3145-A52C-C21F97CE62BC}"/>
            </c:ext>
          </c:extLst>
        </c:ser>
        <c:ser>
          <c:idx val="1"/>
          <c:order val="1"/>
          <c:tx>
            <c:strRef>
              <c:f>Analysis!$S$29</c:f>
              <c:strCache>
                <c:ptCount val="1"/>
                <c:pt idx="0">
                  <c:v>∆rpsU2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accent6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Analysis!$V$29:$V$30</c:f>
                <c:numCache>
                  <c:formatCode>General</c:formatCode>
                  <c:ptCount val="2"/>
                  <c:pt idx="0">
                    <c:v>0.16036478904876184</c:v>
                  </c:pt>
                  <c:pt idx="1">
                    <c:v>0.18817600481544572</c:v>
                  </c:pt>
                </c:numCache>
              </c:numRef>
            </c:plus>
            <c:minus>
              <c:numRef>
                <c:f>Analysis!$W$29:$W$30</c:f>
                <c:numCache>
                  <c:formatCode>General</c:formatCode>
                  <c:ptCount val="2"/>
                  <c:pt idx="0">
                    <c:v>0.18569765040325192</c:v>
                  </c:pt>
                  <c:pt idx="1">
                    <c:v>0.21429991913152846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Analysis!$T$27:$T$28</c:f>
              <c:strCache>
                <c:ptCount val="2"/>
                <c:pt idx="0">
                  <c:v>pdpB</c:v>
                </c:pt>
                <c:pt idx="1">
                  <c:v>pigR</c:v>
                </c:pt>
              </c:strCache>
            </c:strRef>
          </c:cat>
          <c:val>
            <c:numRef>
              <c:f>Analysis!$U$29:$U$30</c:f>
              <c:numCache>
                <c:formatCode>0.000</c:formatCode>
                <c:ptCount val="2"/>
                <c:pt idx="0">
                  <c:v>1.1755231324664415</c:v>
                </c:pt>
                <c:pt idx="1">
                  <c:v>1.543647024964347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0-3145-A52C-C21F97CE62BC}"/>
            </c:ext>
          </c:extLst>
        </c:ser>
        <c:ser>
          <c:idx val="2"/>
          <c:order val="2"/>
          <c:tx>
            <c:strRef>
              <c:f>Analysis!$S$31</c:f>
              <c:strCache>
                <c:ptCount val="1"/>
                <c:pt idx="0">
                  <c:v>∆pigR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Analysis!$V$31:$V$32</c:f>
                <c:numCache>
                  <c:formatCode>General</c:formatCode>
                  <c:ptCount val="2"/>
                  <c:pt idx="0">
                    <c:v>9.9805590116011644E-2</c:v>
                  </c:pt>
                  <c:pt idx="1">
                    <c:v>0.24029596627365735</c:v>
                  </c:pt>
                </c:numCache>
              </c:numRef>
            </c:plus>
            <c:minus>
              <c:numRef>
                <c:f>Analysis!$W$31:$W$32</c:f>
                <c:numCache>
                  <c:formatCode>General</c:formatCode>
                  <c:ptCount val="2"/>
                  <c:pt idx="0">
                    <c:v>0.11613884241483952</c:v>
                  </c:pt>
                  <c:pt idx="1">
                    <c:v>0.32142408105016684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Analysis!$T$27:$T$28</c:f>
              <c:strCache>
                <c:ptCount val="2"/>
                <c:pt idx="0">
                  <c:v>pdpB</c:v>
                </c:pt>
                <c:pt idx="1">
                  <c:v>pigR</c:v>
                </c:pt>
              </c:strCache>
            </c:strRef>
          </c:cat>
          <c:val>
            <c:numRef>
              <c:f>Analysis!$U$31:$U$32</c:f>
              <c:numCache>
                <c:formatCode>0.000</c:formatCode>
                <c:ptCount val="2"/>
                <c:pt idx="0">
                  <c:v>0.70967529861983336</c:v>
                </c:pt>
                <c:pt idx="1">
                  <c:v>0.95203629903570686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10-3145-A52C-C21F97CE6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7564000"/>
        <c:axId val="1836319360"/>
      </c:barChart>
      <c:catAx>
        <c:axId val="19075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36319360"/>
        <c:crosses val="autoZero"/>
        <c:auto val="1"/>
        <c:lblAlgn val="ctr"/>
        <c:lblOffset val="100"/>
        <c:noMultiLvlLbl val="0"/>
      </c:catAx>
      <c:valAx>
        <c:axId val="1836319360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Transcript</a:t>
                </a:r>
                <a:r>
                  <a:rPr lang="en-US" sz="16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Abundance</a:t>
                </a:r>
                <a:endParaRPr lang="en-US" sz="16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0756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0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600" b="0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42440565084403209"/>
          <c:y val="2.4861873045227075E-2"/>
          <c:w val="0.35273895026687557"/>
          <c:h val="9.8188737506256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Analysis!$U$4:$U$6</c:f>
                <c:numCache>
                  <c:formatCode>General</c:formatCode>
                  <c:ptCount val="3"/>
                  <c:pt idx="0">
                    <c:v>0.10151461251515381</c:v>
                  </c:pt>
                  <c:pt idx="1">
                    <c:v>0.16036478904876184</c:v>
                  </c:pt>
                  <c:pt idx="2">
                    <c:v>9.9805590116011644E-2</c:v>
                  </c:pt>
                </c:numCache>
              </c:numRef>
            </c:plus>
            <c:minus>
              <c:numRef>
                <c:f>Analysis!$V$4:$V$6</c:f>
                <c:numCache>
                  <c:formatCode>General</c:formatCode>
                  <c:ptCount val="3"/>
                  <c:pt idx="0">
                    <c:v>0.11298415525635463</c:v>
                  </c:pt>
                  <c:pt idx="1">
                    <c:v>0.18569765040325192</c:v>
                  </c:pt>
                  <c:pt idx="2">
                    <c:v>0.11613884241483952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Analysis!$S$4:$S$6</c:f>
              <c:strCache>
                <c:ptCount val="3"/>
                <c:pt idx="0">
                  <c:v>LVS</c:v>
                </c:pt>
                <c:pt idx="1">
                  <c:v>∆pmrA</c:v>
                </c:pt>
                <c:pt idx="2">
                  <c:v>∆pmrA-S</c:v>
                </c:pt>
              </c:strCache>
            </c:strRef>
          </c:cat>
          <c:val>
            <c:numRef>
              <c:f>Analysis!$T$15:$T$17</c:f>
              <c:numCache>
                <c:formatCode>0.000</c:formatCode>
                <c:ptCount val="3"/>
                <c:pt idx="0">
                  <c:v>1</c:v>
                </c:pt>
                <c:pt idx="1">
                  <c:v>1.543647024964347</c:v>
                </c:pt>
                <c:pt idx="2">
                  <c:v>0.95203629903570686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6-4A4A-8FA8-A2D3611B6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 val="autoZero"/>
        <c:auto val="1"/>
        <c:lblAlgn val="ctr"/>
        <c:lblOffset val="100"/>
        <c:noMultiLvlLbl val="0"/>
      </c:catAx>
      <c:valAx>
        <c:axId val="18011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Relative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203629</xdr:colOff>
      <xdr:row>0</xdr:row>
      <xdr:rowOff>93134</xdr:rowOff>
    </xdr:from>
    <xdr:to>
      <xdr:col>29</xdr:col>
      <xdr:colOff>211392</xdr:colOff>
      <xdr:row>11</xdr:row>
      <xdr:rowOff>155222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ABC834-0D82-5540-B7B3-0ED5172B0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766940</xdr:colOff>
      <xdr:row>28</xdr:row>
      <xdr:rowOff>139699</xdr:rowOff>
    </xdr:from>
    <xdr:to>
      <xdr:col>34</xdr:col>
      <xdr:colOff>773290</xdr:colOff>
      <xdr:row>44</xdr:row>
      <xdr:rowOff>43745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AC3007-1707-EB4F-8576-614AE3862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420585</xdr:colOff>
      <xdr:row>11</xdr:row>
      <xdr:rowOff>255649</xdr:rowOff>
    </xdr:from>
    <xdr:to>
      <xdr:col>29</xdr:col>
      <xdr:colOff>428348</xdr:colOff>
      <xdr:row>23</xdr:row>
      <xdr:rowOff>128061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C79665-5F91-444A-9982-9BF487B67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58B9-C636-43BD-B534-86D42AAB76B9}">
  <dimension ref="A1:P97"/>
  <sheetViews>
    <sheetView topLeftCell="A14" zoomScale="73" workbookViewId="0">
      <selection activeCell="E35" sqref="E35:F35"/>
    </sheetView>
  </sheetViews>
  <sheetFormatPr defaultColWidth="8.83203125" defaultRowHeight="15.5" x14ac:dyDescent="0.35"/>
  <cols>
    <col min="3" max="3" width="19.1640625" customWidth="1"/>
  </cols>
  <sheetData>
    <row r="1" spans="1:16" x14ac:dyDescent="0.35">
      <c r="A1" t="s">
        <v>20</v>
      </c>
      <c r="B1" t="s">
        <v>128</v>
      </c>
      <c r="C1" t="s">
        <v>21</v>
      </c>
      <c r="D1" t="s">
        <v>22</v>
      </c>
      <c r="E1" t="s">
        <v>23</v>
      </c>
      <c r="F1" t="s">
        <v>24</v>
      </c>
      <c r="I1" t="s">
        <v>171</v>
      </c>
    </row>
    <row r="2" spans="1:16" x14ac:dyDescent="0.35">
      <c r="A2" t="s">
        <v>25</v>
      </c>
      <c r="B2" t="s">
        <v>124</v>
      </c>
      <c r="C2" s="8" t="s">
        <v>129</v>
      </c>
      <c r="D2">
        <v>18.630760972743701</v>
      </c>
      <c r="E2">
        <f>AVERAGE(D2:D4)</f>
        <v>18.612226286206834</v>
      </c>
      <c r="F2">
        <f>STDEV(D2:D4)</f>
        <v>5.1966694713789521E-2</v>
      </c>
      <c r="I2" t="s">
        <v>172</v>
      </c>
      <c r="J2" t="s">
        <v>173</v>
      </c>
      <c r="K2" t="s">
        <v>174</v>
      </c>
      <c r="L2" t="s">
        <v>175</v>
      </c>
      <c r="M2" t="s">
        <v>176</v>
      </c>
      <c r="N2" t="s">
        <v>177</v>
      </c>
      <c r="O2" t="s">
        <v>178</v>
      </c>
      <c r="P2" t="s">
        <v>179</v>
      </c>
    </row>
    <row r="3" spans="1:16" x14ac:dyDescent="0.35">
      <c r="A3" t="s">
        <v>26</v>
      </c>
      <c r="B3" t="s">
        <v>124</v>
      </c>
      <c r="C3" s="8"/>
      <c r="D3">
        <v>18.652384507231702</v>
      </c>
      <c r="I3" t="b">
        <v>1</v>
      </c>
      <c r="J3">
        <v>255</v>
      </c>
      <c r="K3" t="s">
        <v>25</v>
      </c>
      <c r="L3" t="s">
        <v>12</v>
      </c>
      <c r="M3">
        <v>25.89</v>
      </c>
      <c r="O3">
        <v>0</v>
      </c>
    </row>
    <row r="4" spans="1:16" x14ac:dyDescent="0.35">
      <c r="A4" t="s">
        <v>27</v>
      </c>
      <c r="B4" t="s">
        <v>124</v>
      </c>
      <c r="C4" s="8"/>
      <c r="D4">
        <v>18.553533378645099</v>
      </c>
      <c r="I4" t="b">
        <v>1</v>
      </c>
      <c r="J4">
        <v>255</v>
      </c>
      <c r="K4" t="s">
        <v>26</v>
      </c>
      <c r="L4" t="s">
        <v>12</v>
      </c>
      <c r="M4">
        <v>25.91</v>
      </c>
      <c r="O4">
        <v>0</v>
      </c>
    </row>
    <row r="5" spans="1:16" x14ac:dyDescent="0.35">
      <c r="A5" t="s">
        <v>28</v>
      </c>
      <c r="B5" t="s">
        <v>124</v>
      </c>
      <c r="C5" s="8" t="s">
        <v>18</v>
      </c>
      <c r="D5">
        <v>18.709604626607</v>
      </c>
      <c r="E5">
        <f>AVERAGE(D5:D7)</f>
        <v>18.741047523056267</v>
      </c>
      <c r="F5">
        <f>STDEV(D5:D7)</f>
        <v>4.7290575852031891E-2</v>
      </c>
      <c r="I5" t="b">
        <v>1</v>
      </c>
      <c r="J5">
        <v>255</v>
      </c>
      <c r="K5" t="s">
        <v>27</v>
      </c>
      <c r="L5" t="s">
        <v>12</v>
      </c>
      <c r="M5">
        <v>25.89</v>
      </c>
      <c r="O5">
        <v>0</v>
      </c>
    </row>
    <row r="6" spans="1:16" x14ac:dyDescent="0.35">
      <c r="A6" t="s">
        <v>29</v>
      </c>
      <c r="B6" t="s">
        <v>124</v>
      </c>
      <c r="C6" s="8"/>
      <c r="D6">
        <v>18.795432995406401</v>
      </c>
      <c r="I6" t="b">
        <v>1</v>
      </c>
      <c r="J6">
        <v>255</v>
      </c>
      <c r="K6" t="s">
        <v>28</v>
      </c>
      <c r="L6" t="s">
        <v>12</v>
      </c>
      <c r="M6">
        <v>26.05</v>
      </c>
      <c r="O6">
        <v>0</v>
      </c>
    </row>
    <row r="7" spans="1:16" x14ac:dyDescent="0.35">
      <c r="A7" t="s">
        <v>30</v>
      </c>
      <c r="B7" t="s">
        <v>124</v>
      </c>
      <c r="C7" s="8"/>
      <c r="D7">
        <v>18.7181049471554</v>
      </c>
      <c r="I7" t="b">
        <v>1</v>
      </c>
      <c r="J7">
        <v>255</v>
      </c>
      <c r="K7" t="s">
        <v>29</v>
      </c>
      <c r="L7" t="s">
        <v>12</v>
      </c>
      <c r="M7">
        <v>26.16</v>
      </c>
      <c r="O7">
        <v>0</v>
      </c>
    </row>
    <row r="8" spans="1:16" x14ac:dyDescent="0.35">
      <c r="A8" t="s">
        <v>31</v>
      </c>
      <c r="B8" t="s">
        <v>124</v>
      </c>
      <c r="C8" s="8" t="s">
        <v>19</v>
      </c>
      <c r="D8">
        <v>18.216579651486999</v>
      </c>
      <c r="E8">
        <f>AVERAGE(D8:D10)</f>
        <v>18.165365631022734</v>
      </c>
      <c r="F8">
        <f>STDEV(D8:D10)</f>
        <v>4.4601130322643713E-2</v>
      </c>
      <c r="I8" t="b">
        <v>1</v>
      </c>
      <c r="J8">
        <v>255</v>
      </c>
      <c r="K8" t="s">
        <v>30</v>
      </c>
      <c r="L8" t="s">
        <v>12</v>
      </c>
      <c r="M8">
        <v>26.15</v>
      </c>
      <c r="O8">
        <v>0</v>
      </c>
    </row>
    <row r="9" spans="1:16" x14ac:dyDescent="0.35">
      <c r="A9" t="s">
        <v>32</v>
      </c>
      <c r="B9" t="s">
        <v>124</v>
      </c>
      <c r="C9" s="8"/>
      <c r="D9">
        <v>18.135057141558299</v>
      </c>
      <c r="I9" t="b">
        <v>1</v>
      </c>
      <c r="J9">
        <v>255</v>
      </c>
      <c r="K9" t="s">
        <v>31</v>
      </c>
      <c r="L9" t="s">
        <v>12</v>
      </c>
      <c r="M9">
        <v>25.47</v>
      </c>
      <c r="O9">
        <v>0</v>
      </c>
    </row>
    <row r="10" spans="1:16" x14ac:dyDescent="0.35">
      <c r="A10" t="s">
        <v>33</v>
      </c>
      <c r="B10" t="s">
        <v>124</v>
      </c>
      <c r="C10" s="8"/>
      <c r="D10">
        <v>18.144460100022901</v>
      </c>
      <c r="I10" t="b">
        <v>1</v>
      </c>
      <c r="J10">
        <v>255</v>
      </c>
      <c r="K10" t="s">
        <v>32</v>
      </c>
      <c r="L10" t="s">
        <v>12</v>
      </c>
      <c r="M10">
        <v>25.52</v>
      </c>
      <c r="O10">
        <v>0</v>
      </c>
    </row>
    <row r="11" spans="1:16" x14ac:dyDescent="0.35">
      <c r="A11" t="s">
        <v>34</v>
      </c>
      <c r="B11" t="s">
        <v>2</v>
      </c>
      <c r="C11" t="s">
        <v>182</v>
      </c>
      <c r="D11">
        <v>16.9832800263239</v>
      </c>
      <c r="E11">
        <f>AVERAGE(D11:D13)</f>
        <v>17.035517351913633</v>
      </c>
      <c r="F11">
        <f>STDEV(D11:D13)</f>
        <v>5.0172157204784372E-2</v>
      </c>
      <c r="I11" t="b">
        <v>1</v>
      </c>
      <c r="J11">
        <v>255</v>
      </c>
      <c r="K11" t="s">
        <v>33</v>
      </c>
      <c r="L11" t="s">
        <v>12</v>
      </c>
      <c r="M11">
        <v>25.52</v>
      </c>
      <c r="O11">
        <v>0</v>
      </c>
    </row>
    <row r="12" spans="1:16" x14ac:dyDescent="0.35">
      <c r="A12" t="s">
        <v>35</v>
      </c>
      <c r="B12" t="s">
        <v>2</v>
      </c>
      <c r="D12">
        <v>17.039940583852999</v>
      </c>
      <c r="I12" t="b">
        <v>1</v>
      </c>
      <c r="J12">
        <v>255</v>
      </c>
      <c r="K12" t="s">
        <v>37</v>
      </c>
      <c r="L12" t="s">
        <v>180</v>
      </c>
      <c r="M12">
        <v>16.850000000000001</v>
      </c>
      <c r="O12">
        <v>0</v>
      </c>
    </row>
    <row r="13" spans="1:16" x14ac:dyDescent="0.35">
      <c r="A13" t="s">
        <v>36</v>
      </c>
      <c r="B13" t="s">
        <v>2</v>
      </c>
      <c r="D13">
        <v>17.083331445563999</v>
      </c>
      <c r="I13" t="b">
        <v>1</v>
      </c>
      <c r="J13">
        <v>255</v>
      </c>
      <c r="K13" t="s">
        <v>38</v>
      </c>
      <c r="L13" t="s">
        <v>180</v>
      </c>
      <c r="M13">
        <v>16.86</v>
      </c>
      <c r="O13">
        <v>0</v>
      </c>
    </row>
    <row r="14" spans="1:16" x14ac:dyDescent="0.35">
      <c r="A14" t="s">
        <v>37</v>
      </c>
      <c r="B14" t="s">
        <v>124</v>
      </c>
      <c r="C14" t="s">
        <v>185</v>
      </c>
      <c r="D14">
        <v>18.263714493281402</v>
      </c>
      <c r="E14">
        <f>AVERAGE(D14:D16)</f>
        <v>18.2740110183985</v>
      </c>
      <c r="F14">
        <f>STDEV(D14:D16)</f>
        <v>7.928811289819758E-2</v>
      </c>
      <c r="I14" t="b">
        <v>1</v>
      </c>
      <c r="J14">
        <v>255</v>
      </c>
      <c r="K14" t="s">
        <v>39</v>
      </c>
      <c r="L14" t="s">
        <v>180</v>
      </c>
      <c r="M14">
        <v>16.850000000000001</v>
      </c>
      <c r="O14">
        <v>0</v>
      </c>
    </row>
    <row r="15" spans="1:16" x14ac:dyDescent="0.35">
      <c r="A15" t="s">
        <v>38</v>
      </c>
      <c r="B15" t="s">
        <v>124</v>
      </c>
      <c r="C15" s="8"/>
      <c r="D15">
        <v>18.3579443748825</v>
      </c>
      <c r="I15" t="b">
        <v>1</v>
      </c>
      <c r="J15">
        <v>255</v>
      </c>
      <c r="K15" t="s">
        <v>40</v>
      </c>
      <c r="L15" t="s">
        <v>180</v>
      </c>
      <c r="M15">
        <v>16.47</v>
      </c>
      <c r="O15">
        <v>0</v>
      </c>
    </row>
    <row r="16" spans="1:16" x14ac:dyDescent="0.35">
      <c r="A16" t="s">
        <v>39</v>
      </c>
      <c r="B16" t="s">
        <v>124</v>
      </c>
      <c r="C16" s="8"/>
      <c r="D16">
        <v>18.200374187031599</v>
      </c>
      <c r="I16" t="b">
        <v>1</v>
      </c>
      <c r="J16">
        <v>255</v>
      </c>
      <c r="K16" t="s">
        <v>41</v>
      </c>
      <c r="L16" t="s">
        <v>180</v>
      </c>
      <c r="M16">
        <v>16.440000000000001</v>
      </c>
      <c r="O16">
        <v>0</v>
      </c>
    </row>
    <row r="17" spans="1:15" x14ac:dyDescent="0.35">
      <c r="A17" t="s">
        <v>40</v>
      </c>
      <c r="B17" t="s">
        <v>124</v>
      </c>
      <c r="C17" t="s">
        <v>186</v>
      </c>
      <c r="D17">
        <v>17.923113257225801</v>
      </c>
      <c r="E17">
        <f>AVERAGE(D17:D19)</f>
        <v>17.877739550465133</v>
      </c>
      <c r="F17">
        <f>STDEV(D17:D19)</f>
        <v>4.5514222095815106E-2</v>
      </c>
      <c r="I17" t="b">
        <v>1</v>
      </c>
      <c r="J17">
        <v>255</v>
      </c>
      <c r="K17" t="s">
        <v>42</v>
      </c>
      <c r="L17" t="s">
        <v>180</v>
      </c>
      <c r="M17">
        <v>16.28</v>
      </c>
      <c r="O17">
        <v>0</v>
      </c>
    </row>
    <row r="18" spans="1:15" x14ac:dyDescent="0.35">
      <c r="A18" t="s">
        <v>41</v>
      </c>
      <c r="B18" t="s">
        <v>124</v>
      </c>
      <c r="C18" s="8"/>
      <c r="D18">
        <v>17.8320861025596</v>
      </c>
      <c r="I18" t="b">
        <v>1</v>
      </c>
      <c r="J18">
        <v>255</v>
      </c>
      <c r="K18" t="s">
        <v>43</v>
      </c>
      <c r="L18" t="s">
        <v>180</v>
      </c>
      <c r="M18">
        <v>16.93</v>
      </c>
      <c r="O18">
        <v>0</v>
      </c>
    </row>
    <row r="19" spans="1:15" x14ac:dyDescent="0.35">
      <c r="A19" t="s">
        <v>42</v>
      </c>
      <c r="B19" t="s">
        <v>124</v>
      </c>
      <c r="C19" s="8"/>
      <c r="D19">
        <v>17.878019291609998</v>
      </c>
      <c r="I19" t="b">
        <v>1</v>
      </c>
      <c r="J19">
        <v>255</v>
      </c>
      <c r="K19" t="s">
        <v>44</v>
      </c>
      <c r="L19" t="s">
        <v>180</v>
      </c>
      <c r="M19">
        <v>16.93</v>
      </c>
      <c r="O19">
        <v>0</v>
      </c>
    </row>
    <row r="20" spans="1:15" x14ac:dyDescent="0.35">
      <c r="A20" t="s">
        <v>43</v>
      </c>
      <c r="B20" t="s">
        <v>124</v>
      </c>
      <c r="C20" t="s">
        <v>187</v>
      </c>
      <c r="D20">
        <v>18.573743992580098</v>
      </c>
      <c r="E20">
        <f>AVERAGE(D20:D22)</f>
        <v>18.306614930997899</v>
      </c>
      <c r="F20">
        <f>STDEV(D20:D22)</f>
        <v>0.28253956117659113</v>
      </c>
      <c r="I20" t="b">
        <v>1</v>
      </c>
      <c r="J20">
        <v>255</v>
      </c>
      <c r="K20" t="s">
        <v>45</v>
      </c>
      <c r="L20" t="s">
        <v>180</v>
      </c>
      <c r="M20">
        <v>16.97</v>
      </c>
      <c r="O20">
        <v>0</v>
      </c>
    </row>
    <row r="21" spans="1:15" x14ac:dyDescent="0.35">
      <c r="A21" t="s">
        <v>44</v>
      </c>
      <c r="B21" t="s">
        <v>124</v>
      </c>
      <c r="C21" s="8"/>
      <c r="D21">
        <v>18.3352544444644</v>
      </c>
      <c r="I21" t="b">
        <v>1</v>
      </c>
      <c r="J21">
        <v>255</v>
      </c>
      <c r="K21" t="s">
        <v>49</v>
      </c>
      <c r="L21" t="s">
        <v>181</v>
      </c>
      <c r="M21">
        <v>22.18</v>
      </c>
      <c r="O21">
        <v>0</v>
      </c>
    </row>
    <row r="22" spans="1:15" x14ac:dyDescent="0.35">
      <c r="A22" t="s">
        <v>45</v>
      </c>
      <c r="B22" t="s">
        <v>124</v>
      </c>
      <c r="C22" s="8"/>
      <c r="D22">
        <v>18.010846355949202</v>
      </c>
      <c r="I22" t="b">
        <v>1</v>
      </c>
      <c r="J22">
        <v>255</v>
      </c>
      <c r="K22" t="s">
        <v>50</v>
      </c>
      <c r="L22" t="s">
        <v>181</v>
      </c>
      <c r="M22">
        <v>22.2</v>
      </c>
      <c r="O22">
        <v>0</v>
      </c>
    </row>
    <row r="23" spans="1:15" x14ac:dyDescent="0.35">
      <c r="A23" t="s">
        <v>46</v>
      </c>
      <c r="B23" t="s">
        <v>2</v>
      </c>
      <c r="C23" t="s">
        <v>183</v>
      </c>
      <c r="D23">
        <v>17.874806408555798</v>
      </c>
      <c r="E23">
        <f>AVERAGE(D23:D25)</f>
        <v>17.7325400277354</v>
      </c>
      <c r="F23">
        <f>STDEV(D23:D25)</f>
        <v>0.24685310933570573</v>
      </c>
      <c r="I23" t="b">
        <v>1</v>
      </c>
      <c r="J23">
        <v>255</v>
      </c>
      <c r="K23" t="s">
        <v>51</v>
      </c>
      <c r="L23" t="s">
        <v>181</v>
      </c>
      <c r="M23">
        <v>22.22</v>
      </c>
      <c r="O23">
        <v>0</v>
      </c>
    </row>
    <row r="24" spans="1:15" x14ac:dyDescent="0.35">
      <c r="A24" t="s">
        <v>47</v>
      </c>
      <c r="B24" t="s">
        <v>2</v>
      </c>
      <c r="D24">
        <v>17.447498760677998</v>
      </c>
      <c r="I24" t="b">
        <v>1</v>
      </c>
      <c r="J24">
        <v>255</v>
      </c>
      <c r="K24" t="s">
        <v>52</v>
      </c>
      <c r="L24" t="s">
        <v>181</v>
      </c>
      <c r="M24">
        <v>21.76</v>
      </c>
      <c r="O24">
        <v>0</v>
      </c>
    </row>
    <row r="25" spans="1:15" x14ac:dyDescent="0.35">
      <c r="A25" t="s">
        <v>48</v>
      </c>
      <c r="B25" t="s">
        <v>2</v>
      </c>
      <c r="D25">
        <v>17.875314913972399</v>
      </c>
      <c r="I25" t="b">
        <v>1</v>
      </c>
      <c r="J25">
        <v>255</v>
      </c>
      <c r="K25" t="s">
        <v>53</v>
      </c>
      <c r="L25" t="s">
        <v>181</v>
      </c>
      <c r="M25">
        <v>21.77</v>
      </c>
      <c r="O25">
        <v>0</v>
      </c>
    </row>
    <row r="26" spans="1:15" x14ac:dyDescent="0.35">
      <c r="A26" t="s">
        <v>49</v>
      </c>
      <c r="B26" t="s">
        <v>124</v>
      </c>
      <c r="C26" t="s">
        <v>182</v>
      </c>
      <c r="D26">
        <v>17.9655832259124</v>
      </c>
      <c r="E26">
        <f>AVERAGE(D26:D28)</f>
        <v>18.08217343145137</v>
      </c>
      <c r="F26">
        <f>STDEV(D26:D28)</f>
        <v>0.1133798614475067</v>
      </c>
      <c r="I26" t="b">
        <v>1</v>
      </c>
      <c r="J26">
        <v>255</v>
      </c>
      <c r="K26" t="s">
        <v>54</v>
      </c>
      <c r="L26" t="s">
        <v>181</v>
      </c>
      <c r="M26">
        <v>21.72</v>
      </c>
      <c r="O26">
        <v>0</v>
      </c>
    </row>
    <row r="27" spans="1:15" x14ac:dyDescent="0.35">
      <c r="A27" t="s">
        <v>50</v>
      </c>
      <c r="B27" t="s">
        <v>124</v>
      </c>
      <c r="D27">
        <v>18.088892997760802</v>
      </c>
      <c r="I27" t="b">
        <v>1</v>
      </c>
      <c r="J27">
        <v>255</v>
      </c>
      <c r="K27" t="s">
        <v>55</v>
      </c>
      <c r="L27" t="s">
        <v>181</v>
      </c>
      <c r="M27">
        <v>17.22</v>
      </c>
      <c r="O27">
        <v>0</v>
      </c>
    </row>
    <row r="28" spans="1:15" x14ac:dyDescent="0.35">
      <c r="A28" t="s">
        <v>51</v>
      </c>
      <c r="B28" t="s">
        <v>124</v>
      </c>
      <c r="C28" s="8"/>
      <c r="D28">
        <v>18.1920440706809</v>
      </c>
      <c r="I28" t="b">
        <v>1</v>
      </c>
      <c r="J28">
        <v>255</v>
      </c>
      <c r="K28" t="s">
        <v>56</v>
      </c>
      <c r="L28" t="s">
        <v>181</v>
      </c>
      <c r="M28">
        <v>17.149999999999999</v>
      </c>
      <c r="O28">
        <v>0</v>
      </c>
    </row>
    <row r="29" spans="1:15" x14ac:dyDescent="0.35">
      <c r="A29" t="s">
        <v>52</v>
      </c>
      <c r="B29" t="s">
        <v>124</v>
      </c>
      <c r="C29" t="s">
        <v>183</v>
      </c>
      <c r="D29">
        <v>19.205321994265599</v>
      </c>
      <c r="E29">
        <f>AVERAGE(D29:D31)</f>
        <v>19.225737865059099</v>
      </c>
      <c r="F29">
        <f>STDEV(D29:D31)</f>
        <v>1.9471204889261781E-2</v>
      </c>
      <c r="I29" t="b">
        <v>1</v>
      </c>
      <c r="J29">
        <v>255</v>
      </c>
      <c r="K29" t="s">
        <v>57</v>
      </c>
      <c r="L29" t="s">
        <v>181</v>
      </c>
      <c r="M29">
        <v>17.190000000000001</v>
      </c>
      <c r="O29">
        <v>0</v>
      </c>
    </row>
    <row r="30" spans="1:15" x14ac:dyDescent="0.35">
      <c r="A30" t="s">
        <v>53</v>
      </c>
      <c r="B30" t="s">
        <v>124</v>
      </c>
      <c r="D30">
        <v>19.2277896993869</v>
      </c>
    </row>
    <row r="31" spans="1:15" x14ac:dyDescent="0.35">
      <c r="A31" t="s">
        <v>54</v>
      </c>
      <c r="B31" t="s">
        <v>124</v>
      </c>
      <c r="C31" s="8"/>
      <c r="D31">
        <v>19.2441019015248</v>
      </c>
    </row>
    <row r="32" spans="1:15" x14ac:dyDescent="0.35">
      <c r="A32" t="s">
        <v>55</v>
      </c>
      <c r="B32" t="s">
        <v>124</v>
      </c>
      <c r="C32" t="s">
        <v>184</v>
      </c>
      <c r="D32">
        <v>18.472385567965599</v>
      </c>
      <c r="E32">
        <f>AVERAGE(D32:D34)</f>
        <v>18.417630302518734</v>
      </c>
      <c r="F32">
        <f>STDEV(D32:D34)</f>
        <v>0.1033185600741089</v>
      </c>
      <c r="H32" t="s">
        <v>171</v>
      </c>
    </row>
    <row r="33" spans="1:15" x14ac:dyDescent="0.35">
      <c r="A33" t="s">
        <v>56</v>
      </c>
      <c r="B33" t="s">
        <v>124</v>
      </c>
      <c r="D33">
        <v>18.4820465722898</v>
      </c>
      <c r="H33" t="s">
        <v>172</v>
      </c>
      <c r="I33" t="s">
        <v>173</v>
      </c>
      <c r="J33" t="s">
        <v>174</v>
      </c>
      <c r="K33" t="s">
        <v>175</v>
      </c>
      <c r="L33" t="s">
        <v>176</v>
      </c>
      <c r="M33" t="s">
        <v>177</v>
      </c>
      <c r="N33" t="s">
        <v>178</v>
      </c>
      <c r="O33" t="s">
        <v>179</v>
      </c>
    </row>
    <row r="34" spans="1:15" x14ac:dyDescent="0.35">
      <c r="A34" t="s">
        <v>57</v>
      </c>
      <c r="B34" t="s">
        <v>124</v>
      </c>
      <c r="C34" s="8"/>
      <c r="D34">
        <v>18.298458767300801</v>
      </c>
      <c r="H34" t="b">
        <v>1</v>
      </c>
      <c r="I34">
        <v>255</v>
      </c>
      <c r="J34" t="s">
        <v>61</v>
      </c>
      <c r="K34" t="s">
        <v>12</v>
      </c>
      <c r="L34">
        <v>17.29</v>
      </c>
      <c r="N34">
        <v>0</v>
      </c>
    </row>
    <row r="35" spans="1:15" x14ac:dyDescent="0.35">
      <c r="A35" t="s">
        <v>58</v>
      </c>
      <c r="B35" t="s">
        <v>2</v>
      </c>
      <c r="C35" t="s">
        <v>184</v>
      </c>
      <c r="D35">
        <v>17.268758341782998</v>
      </c>
      <c r="E35">
        <f>AVERAGE(D35:D37)</f>
        <v>17.160550137699733</v>
      </c>
      <c r="F35">
        <f>STDEV(D35:D37)</f>
        <v>0.11410985127717058</v>
      </c>
      <c r="H35" t="b">
        <v>1</v>
      </c>
      <c r="I35">
        <v>255</v>
      </c>
      <c r="J35" t="s">
        <v>62</v>
      </c>
      <c r="K35" t="s">
        <v>12</v>
      </c>
      <c r="L35">
        <v>17.309999999999999</v>
      </c>
      <c r="N35">
        <v>0</v>
      </c>
    </row>
    <row r="36" spans="1:15" x14ac:dyDescent="0.35">
      <c r="A36" t="s">
        <v>59</v>
      </c>
      <c r="B36" t="s">
        <v>2</v>
      </c>
      <c r="D36">
        <v>17.1715559165158</v>
      </c>
      <c r="H36" t="b">
        <v>1</v>
      </c>
      <c r="I36">
        <v>255</v>
      </c>
      <c r="J36" t="s">
        <v>63</v>
      </c>
      <c r="K36" t="s">
        <v>12</v>
      </c>
      <c r="L36">
        <v>17.309999999999999</v>
      </c>
      <c r="N36">
        <v>0</v>
      </c>
    </row>
    <row r="37" spans="1:15" x14ac:dyDescent="0.35">
      <c r="A37" t="s">
        <v>60</v>
      </c>
      <c r="B37" t="s">
        <v>2</v>
      </c>
      <c r="D37">
        <v>17.041336154800401</v>
      </c>
      <c r="H37" t="b">
        <v>1</v>
      </c>
      <c r="I37">
        <v>255</v>
      </c>
      <c r="J37" t="s">
        <v>64</v>
      </c>
      <c r="K37" t="s">
        <v>12</v>
      </c>
      <c r="L37">
        <v>17.559999999999999</v>
      </c>
      <c r="N37">
        <v>0</v>
      </c>
    </row>
    <row r="38" spans="1:15" x14ac:dyDescent="0.35">
      <c r="A38" t="s">
        <v>61</v>
      </c>
      <c r="B38" t="s">
        <v>122</v>
      </c>
      <c r="C38" s="8" t="s">
        <v>129</v>
      </c>
      <c r="D38">
        <v>23.9998905952434</v>
      </c>
      <c r="E38">
        <f>AVERAGE(D38:D40)</f>
        <v>24.004295734676969</v>
      </c>
      <c r="F38">
        <f>STDEV(D38:D40)</f>
        <v>5.4781108461188959E-3</v>
      </c>
      <c r="H38" t="b">
        <v>1</v>
      </c>
      <c r="I38">
        <v>255</v>
      </c>
      <c r="J38" t="s">
        <v>65</v>
      </c>
      <c r="K38" t="s">
        <v>12</v>
      </c>
      <c r="L38">
        <v>17.59</v>
      </c>
      <c r="N38">
        <v>0</v>
      </c>
    </row>
    <row r="39" spans="1:15" x14ac:dyDescent="0.35">
      <c r="A39" t="s">
        <v>62</v>
      </c>
      <c r="B39" t="s">
        <v>122</v>
      </c>
      <c r="C39" s="8"/>
      <c r="D39">
        <v>24.010429685623102</v>
      </c>
      <c r="H39" t="b">
        <v>1</v>
      </c>
      <c r="I39">
        <v>255</v>
      </c>
      <c r="J39" t="s">
        <v>66</v>
      </c>
      <c r="K39" t="s">
        <v>12</v>
      </c>
      <c r="L39">
        <v>17.54</v>
      </c>
      <c r="N39">
        <v>0</v>
      </c>
    </row>
    <row r="40" spans="1:15" x14ac:dyDescent="0.35">
      <c r="A40" t="s">
        <v>63</v>
      </c>
      <c r="B40" t="s">
        <v>122</v>
      </c>
      <c r="C40" s="8"/>
      <c r="D40">
        <v>24.002566923164402</v>
      </c>
      <c r="H40" t="b">
        <v>1</v>
      </c>
      <c r="I40">
        <v>255</v>
      </c>
      <c r="J40" t="s">
        <v>67</v>
      </c>
      <c r="K40" t="s">
        <v>12</v>
      </c>
      <c r="L40">
        <v>17.079999999999998</v>
      </c>
      <c r="N40">
        <v>0</v>
      </c>
    </row>
    <row r="41" spans="1:15" x14ac:dyDescent="0.35">
      <c r="A41" t="s">
        <v>64</v>
      </c>
      <c r="B41" t="s">
        <v>122</v>
      </c>
      <c r="C41" s="8" t="s">
        <v>18</v>
      </c>
      <c r="D41">
        <v>24.2666664017203</v>
      </c>
      <c r="E41">
        <f>AVERAGE(D42:D43)</f>
        <v>24.291654388074697</v>
      </c>
      <c r="F41">
        <f>STDEV(D42:D43)</f>
        <v>5.2064871185822863E-2</v>
      </c>
      <c r="H41" t="b">
        <v>1</v>
      </c>
      <c r="I41">
        <v>255</v>
      </c>
      <c r="J41" t="s">
        <v>68</v>
      </c>
      <c r="K41" t="s">
        <v>12</v>
      </c>
      <c r="L41">
        <v>17</v>
      </c>
      <c r="N41">
        <v>0</v>
      </c>
    </row>
    <row r="42" spans="1:15" x14ac:dyDescent="0.35">
      <c r="A42" t="s">
        <v>65</v>
      </c>
      <c r="B42" t="s">
        <v>122</v>
      </c>
      <c r="C42" s="8"/>
      <c r="D42">
        <v>24.328469811551798</v>
      </c>
      <c r="H42" t="b">
        <v>1</v>
      </c>
      <c r="I42">
        <v>255</v>
      </c>
      <c r="J42" t="s">
        <v>69</v>
      </c>
      <c r="K42" t="s">
        <v>12</v>
      </c>
      <c r="L42">
        <v>17.059999999999999</v>
      </c>
      <c r="N42">
        <v>0</v>
      </c>
    </row>
    <row r="43" spans="1:15" x14ac:dyDescent="0.35">
      <c r="A43" t="s">
        <v>66</v>
      </c>
      <c r="B43" t="s">
        <v>122</v>
      </c>
      <c r="C43" s="8"/>
      <c r="D43">
        <v>24.254838964597599</v>
      </c>
      <c r="H43" t="b">
        <v>1</v>
      </c>
      <c r="I43">
        <v>255</v>
      </c>
      <c r="J43" t="s">
        <v>73</v>
      </c>
      <c r="K43" t="s">
        <v>180</v>
      </c>
      <c r="L43">
        <v>17.510000000000002</v>
      </c>
      <c r="N43">
        <v>0</v>
      </c>
    </row>
    <row r="44" spans="1:15" x14ac:dyDescent="0.35">
      <c r="A44" t="s">
        <v>67</v>
      </c>
      <c r="B44" t="s">
        <v>122</v>
      </c>
      <c r="C44" s="8" t="s">
        <v>19</v>
      </c>
      <c r="D44">
        <v>23.685787712454999</v>
      </c>
      <c r="E44">
        <f>AVERAGE(D44:D46)</f>
        <v>23.611977845922933</v>
      </c>
      <c r="F44">
        <f>STDEV(D44:D46)</f>
        <v>8.9853046624748897E-2</v>
      </c>
      <c r="H44" t="b">
        <v>1</v>
      </c>
      <c r="I44">
        <v>255</v>
      </c>
      <c r="J44" t="s">
        <v>74</v>
      </c>
      <c r="K44" t="s">
        <v>180</v>
      </c>
      <c r="L44">
        <v>17.47</v>
      </c>
      <c r="N44">
        <v>0</v>
      </c>
    </row>
    <row r="45" spans="1:15" x14ac:dyDescent="0.35">
      <c r="A45" t="s">
        <v>68</v>
      </c>
      <c r="B45" t="s">
        <v>122</v>
      </c>
      <c r="C45" s="8"/>
      <c r="D45">
        <v>23.638220736765401</v>
      </c>
      <c r="H45" t="b">
        <v>1</v>
      </c>
      <c r="I45">
        <v>255</v>
      </c>
      <c r="J45" t="s">
        <v>75</v>
      </c>
      <c r="K45" t="s">
        <v>180</v>
      </c>
      <c r="L45">
        <v>17.5</v>
      </c>
      <c r="N45">
        <v>0</v>
      </c>
    </row>
    <row r="46" spans="1:15" x14ac:dyDescent="0.35">
      <c r="A46" t="s">
        <v>69</v>
      </c>
      <c r="B46" t="s">
        <v>122</v>
      </c>
      <c r="C46" s="8"/>
      <c r="D46">
        <v>23.511925088548399</v>
      </c>
      <c r="H46" t="b">
        <v>1</v>
      </c>
      <c r="I46">
        <v>255</v>
      </c>
      <c r="J46" t="s">
        <v>76</v>
      </c>
      <c r="K46" t="s">
        <v>180</v>
      </c>
      <c r="L46">
        <v>17.010000000000002</v>
      </c>
      <c r="N46">
        <v>0</v>
      </c>
    </row>
    <row r="47" spans="1:15" x14ac:dyDescent="0.35">
      <c r="A47" t="s">
        <v>70</v>
      </c>
      <c r="D47" t="s">
        <v>157</v>
      </c>
      <c r="E47" t="e">
        <f>AVERAGE(D47:D49)</f>
        <v>#DIV/0!</v>
      </c>
      <c r="F47" t="e">
        <f>STDEV(D47:D49)</f>
        <v>#DIV/0!</v>
      </c>
      <c r="H47" t="b">
        <v>1</v>
      </c>
      <c r="I47">
        <v>255</v>
      </c>
      <c r="J47" t="s">
        <v>77</v>
      </c>
      <c r="K47" t="s">
        <v>180</v>
      </c>
      <c r="L47">
        <v>16.95</v>
      </c>
      <c r="N47">
        <v>0</v>
      </c>
    </row>
    <row r="48" spans="1:15" x14ac:dyDescent="0.35">
      <c r="A48" t="s">
        <v>71</v>
      </c>
      <c r="D48" t="s">
        <v>157</v>
      </c>
      <c r="H48" t="b">
        <v>1</v>
      </c>
      <c r="I48">
        <v>255</v>
      </c>
      <c r="J48" t="s">
        <v>78</v>
      </c>
      <c r="K48" t="s">
        <v>180</v>
      </c>
      <c r="L48">
        <v>16.989999999999998</v>
      </c>
      <c r="N48">
        <v>0</v>
      </c>
    </row>
    <row r="49" spans="1:14" x14ac:dyDescent="0.35">
      <c r="A49" t="s">
        <v>72</v>
      </c>
      <c r="D49" t="s">
        <v>157</v>
      </c>
      <c r="H49" t="b">
        <v>1</v>
      </c>
      <c r="I49">
        <v>255</v>
      </c>
      <c r="J49" t="s">
        <v>79</v>
      </c>
      <c r="K49" t="s">
        <v>180</v>
      </c>
      <c r="L49">
        <v>17.28</v>
      </c>
      <c r="N49">
        <v>0</v>
      </c>
    </row>
    <row r="50" spans="1:14" x14ac:dyDescent="0.35">
      <c r="A50" t="s">
        <v>73</v>
      </c>
      <c r="B50" t="s">
        <v>122</v>
      </c>
      <c r="C50" t="s">
        <v>185</v>
      </c>
      <c r="D50">
        <v>23.640796190863501</v>
      </c>
      <c r="E50">
        <f>AVERAGE(D50:D52)</f>
        <v>23.58764462902127</v>
      </c>
      <c r="F50">
        <f>STDEV(D50:D52)</f>
        <v>4.8516847511403685E-2</v>
      </c>
      <c r="H50" t="b">
        <v>1</v>
      </c>
      <c r="I50">
        <v>255</v>
      </c>
      <c r="J50" t="s">
        <v>80</v>
      </c>
      <c r="K50" t="s">
        <v>180</v>
      </c>
      <c r="L50">
        <v>17.260000000000002</v>
      </c>
      <c r="N50">
        <v>0</v>
      </c>
    </row>
    <row r="51" spans="1:14" x14ac:dyDescent="0.35">
      <c r="A51" t="s">
        <v>74</v>
      </c>
      <c r="B51" t="s">
        <v>122</v>
      </c>
      <c r="C51" s="8"/>
      <c r="D51">
        <v>23.545736917440799</v>
      </c>
      <c r="H51" t="b">
        <v>1</v>
      </c>
      <c r="I51">
        <v>255</v>
      </c>
      <c r="J51" t="s">
        <v>81</v>
      </c>
      <c r="K51" t="s">
        <v>180</v>
      </c>
      <c r="L51">
        <v>17.25</v>
      </c>
      <c r="N51">
        <v>0</v>
      </c>
    </row>
    <row r="52" spans="1:14" x14ac:dyDescent="0.35">
      <c r="A52" t="s">
        <v>75</v>
      </c>
      <c r="B52" t="s">
        <v>122</v>
      </c>
      <c r="C52" s="8"/>
      <c r="D52">
        <v>23.576400778759499</v>
      </c>
      <c r="H52" t="b">
        <v>1</v>
      </c>
      <c r="I52">
        <v>255</v>
      </c>
      <c r="J52" t="s">
        <v>85</v>
      </c>
      <c r="K52" t="s">
        <v>181</v>
      </c>
      <c r="L52">
        <v>16.739999999999998</v>
      </c>
      <c r="N52">
        <v>0</v>
      </c>
    </row>
    <row r="53" spans="1:14" x14ac:dyDescent="0.35">
      <c r="A53" t="s">
        <v>76</v>
      </c>
      <c r="B53" t="s">
        <v>122</v>
      </c>
      <c r="C53" t="s">
        <v>186</v>
      </c>
      <c r="D53">
        <v>22.856041539671502</v>
      </c>
      <c r="E53">
        <f>AVERAGE(D53:D55)</f>
        <v>22.787454949195133</v>
      </c>
      <c r="F53">
        <f>STDEV(D53:D55)</f>
        <v>6.6686678906513211E-2</v>
      </c>
      <c r="H53" t="b">
        <v>1</v>
      </c>
      <c r="I53">
        <v>255</v>
      </c>
      <c r="J53" t="s">
        <v>86</v>
      </c>
      <c r="K53" t="s">
        <v>181</v>
      </c>
      <c r="L53">
        <v>16.670000000000002</v>
      </c>
      <c r="N53">
        <v>0</v>
      </c>
    </row>
    <row r="54" spans="1:14" x14ac:dyDescent="0.35">
      <c r="A54" t="s">
        <v>77</v>
      </c>
      <c r="B54" t="s">
        <v>122</v>
      </c>
      <c r="C54" s="8"/>
      <c r="D54">
        <v>22.783477043591599</v>
      </c>
      <c r="H54" t="b">
        <v>1</v>
      </c>
      <c r="I54">
        <v>255</v>
      </c>
      <c r="J54" t="s">
        <v>87</v>
      </c>
      <c r="K54" t="s">
        <v>181</v>
      </c>
      <c r="L54">
        <v>16.68</v>
      </c>
      <c r="N54">
        <v>0</v>
      </c>
    </row>
    <row r="55" spans="1:14" x14ac:dyDescent="0.35">
      <c r="A55" t="s">
        <v>78</v>
      </c>
      <c r="B55" t="s">
        <v>122</v>
      </c>
      <c r="C55" s="8"/>
      <c r="D55">
        <v>22.7228462643223</v>
      </c>
      <c r="H55" t="b">
        <v>1</v>
      </c>
      <c r="I55">
        <v>255</v>
      </c>
      <c r="J55" t="s">
        <v>88</v>
      </c>
      <c r="K55" t="s">
        <v>181</v>
      </c>
      <c r="L55">
        <v>17.07</v>
      </c>
      <c r="N55">
        <v>0</v>
      </c>
    </row>
    <row r="56" spans="1:14" x14ac:dyDescent="0.35">
      <c r="A56" t="s">
        <v>79</v>
      </c>
      <c r="B56" t="s">
        <v>122</v>
      </c>
      <c r="C56" t="s">
        <v>187</v>
      </c>
      <c r="D56">
        <v>23.1604465533288</v>
      </c>
      <c r="E56">
        <f>AVERAGE(D56:D58)</f>
        <v>23.082077785669966</v>
      </c>
      <c r="F56">
        <f>STDEV(D56:D58)</f>
        <v>6.7932271103225431E-2</v>
      </c>
      <c r="H56" t="b">
        <v>1</v>
      </c>
      <c r="I56">
        <v>255</v>
      </c>
      <c r="J56" t="s">
        <v>89</v>
      </c>
      <c r="K56" t="s">
        <v>181</v>
      </c>
      <c r="L56">
        <v>17.059999999999999</v>
      </c>
      <c r="N56">
        <v>0</v>
      </c>
    </row>
    <row r="57" spans="1:14" x14ac:dyDescent="0.35">
      <c r="A57" t="s">
        <v>80</v>
      </c>
      <c r="B57" t="s">
        <v>122</v>
      </c>
      <c r="C57" s="8"/>
      <c r="D57">
        <v>23.0399701076424</v>
      </c>
      <c r="H57" t="b">
        <v>1</v>
      </c>
      <c r="I57">
        <v>255</v>
      </c>
      <c r="J57" t="s">
        <v>90</v>
      </c>
      <c r="K57" t="s">
        <v>181</v>
      </c>
      <c r="L57">
        <v>17.03</v>
      </c>
      <c r="N57">
        <v>0</v>
      </c>
    </row>
    <row r="58" spans="1:14" x14ac:dyDescent="0.35">
      <c r="A58" t="s">
        <v>81</v>
      </c>
      <c r="B58" t="s">
        <v>122</v>
      </c>
      <c r="C58" s="8"/>
      <c r="D58">
        <v>23.045816696038699</v>
      </c>
      <c r="H58" t="b">
        <v>1</v>
      </c>
      <c r="I58">
        <v>255</v>
      </c>
      <c r="J58" t="s">
        <v>91</v>
      </c>
      <c r="K58" t="s">
        <v>181</v>
      </c>
      <c r="L58">
        <v>16.52</v>
      </c>
      <c r="N58">
        <v>0</v>
      </c>
    </row>
    <row r="59" spans="1:14" x14ac:dyDescent="0.35">
      <c r="A59" t="s">
        <v>82</v>
      </c>
      <c r="D59" t="s">
        <v>157</v>
      </c>
      <c r="H59" t="b">
        <v>1</v>
      </c>
      <c r="I59">
        <v>255</v>
      </c>
      <c r="J59" t="s">
        <v>92</v>
      </c>
      <c r="K59" t="s">
        <v>181</v>
      </c>
      <c r="L59">
        <v>16.48</v>
      </c>
      <c r="N59">
        <v>0</v>
      </c>
    </row>
    <row r="60" spans="1:14" x14ac:dyDescent="0.35">
      <c r="A60" t="s">
        <v>83</v>
      </c>
      <c r="D60" t="s">
        <v>157</v>
      </c>
      <c r="H60" t="b">
        <v>1</v>
      </c>
      <c r="I60">
        <v>255</v>
      </c>
      <c r="J60" t="s">
        <v>93</v>
      </c>
      <c r="K60" t="s">
        <v>181</v>
      </c>
      <c r="L60">
        <v>16.510000000000002</v>
      </c>
      <c r="N60">
        <v>0</v>
      </c>
    </row>
    <row r="61" spans="1:14" x14ac:dyDescent="0.35">
      <c r="A61" t="s">
        <v>84</v>
      </c>
      <c r="D61" t="s">
        <v>157</v>
      </c>
    </row>
    <row r="62" spans="1:14" x14ac:dyDescent="0.35">
      <c r="A62" t="s">
        <v>85</v>
      </c>
      <c r="B62" t="s">
        <v>122</v>
      </c>
      <c r="C62" t="s">
        <v>182</v>
      </c>
      <c r="D62">
        <v>23.323427123132099</v>
      </c>
      <c r="E62">
        <f>AVERAGE(D62:D64)</f>
        <v>23.325347382186635</v>
      </c>
      <c r="F62">
        <f>STDEV(D62:D64)</f>
        <v>1.7763402357132266E-2</v>
      </c>
    </row>
    <row r="63" spans="1:14" x14ac:dyDescent="0.35">
      <c r="A63" t="s">
        <v>86</v>
      </c>
      <c r="B63" t="s">
        <v>122</v>
      </c>
      <c r="D63">
        <v>23.3439928988223</v>
      </c>
    </row>
    <row r="64" spans="1:14" x14ac:dyDescent="0.35">
      <c r="A64" t="s">
        <v>87</v>
      </c>
      <c r="B64" t="s">
        <v>122</v>
      </c>
      <c r="C64" s="8"/>
      <c r="D64">
        <v>23.308622124605499</v>
      </c>
    </row>
    <row r="65" spans="1:6" x14ac:dyDescent="0.35">
      <c r="A65" t="s">
        <v>88</v>
      </c>
      <c r="B65" t="s">
        <v>122</v>
      </c>
      <c r="C65" t="s">
        <v>183</v>
      </c>
      <c r="D65">
        <v>24.232693899349901</v>
      </c>
      <c r="E65">
        <f>AVERAGE(D65:D67)</f>
        <v>24.391233697096666</v>
      </c>
      <c r="F65">
        <f>STDEV(D65:D67)</f>
        <v>0.13828391829524092</v>
      </c>
    </row>
    <row r="66" spans="1:6" x14ac:dyDescent="0.35">
      <c r="A66" t="s">
        <v>89</v>
      </c>
      <c r="B66" t="s">
        <v>122</v>
      </c>
      <c r="D66">
        <v>24.486974523597102</v>
      </c>
    </row>
    <row r="67" spans="1:6" x14ac:dyDescent="0.35">
      <c r="A67" t="s">
        <v>90</v>
      </c>
      <c r="B67" t="s">
        <v>122</v>
      </c>
      <c r="C67" s="8"/>
      <c r="D67">
        <v>24.454032668343</v>
      </c>
    </row>
    <row r="68" spans="1:6" x14ac:dyDescent="0.35">
      <c r="A68" t="s">
        <v>91</v>
      </c>
      <c r="B68" t="s">
        <v>122</v>
      </c>
      <c r="C68" t="s">
        <v>184</v>
      </c>
      <c r="D68">
        <v>22.878729431088601</v>
      </c>
      <c r="E68">
        <f>AVERAGE(D68:D70)</f>
        <v>22.8987477427921</v>
      </c>
      <c r="F68">
        <f>STDEV(D68:D70)</f>
        <v>5.94817262488588E-2</v>
      </c>
    </row>
    <row r="69" spans="1:6" x14ac:dyDescent="0.35">
      <c r="A69" t="s">
        <v>92</v>
      </c>
      <c r="B69" t="s">
        <v>122</v>
      </c>
      <c r="D69">
        <v>22.965656161863599</v>
      </c>
    </row>
    <row r="70" spans="1:6" x14ac:dyDescent="0.35">
      <c r="A70" t="s">
        <v>93</v>
      </c>
      <c r="B70" t="s">
        <v>122</v>
      </c>
      <c r="C70" s="8"/>
      <c r="D70">
        <v>22.8518576354241</v>
      </c>
    </row>
    <row r="71" spans="1:6" x14ac:dyDescent="0.35">
      <c r="A71" t="s">
        <v>94</v>
      </c>
      <c r="D71" t="s">
        <v>157</v>
      </c>
    </row>
    <row r="72" spans="1:6" x14ac:dyDescent="0.35">
      <c r="A72" t="s">
        <v>95</v>
      </c>
      <c r="D72" t="s">
        <v>157</v>
      </c>
    </row>
    <row r="73" spans="1:6" x14ac:dyDescent="0.35">
      <c r="A73" t="s">
        <v>96</v>
      </c>
      <c r="D73" t="s">
        <v>157</v>
      </c>
    </row>
    <row r="74" spans="1:6" x14ac:dyDescent="0.35">
      <c r="A74" t="s">
        <v>97</v>
      </c>
      <c r="B74" t="s">
        <v>2</v>
      </c>
      <c r="C74" s="8" t="s">
        <v>129</v>
      </c>
      <c r="D74">
        <v>17.8546948166344</v>
      </c>
      <c r="E74">
        <f>AVERAGE(D74:D76)</f>
        <v>17.879672245702267</v>
      </c>
      <c r="F74">
        <f>STDEV(D74:D76)</f>
        <v>3.8170138796297749E-2</v>
      </c>
    </row>
    <row r="75" spans="1:6" x14ac:dyDescent="0.35">
      <c r="A75" t="s">
        <v>98</v>
      </c>
      <c r="B75" t="s">
        <v>2</v>
      </c>
      <c r="C75" s="8"/>
      <c r="D75">
        <v>17.923610213384698</v>
      </c>
    </row>
    <row r="76" spans="1:6" x14ac:dyDescent="0.35">
      <c r="A76" t="s">
        <v>99</v>
      </c>
      <c r="B76" t="s">
        <v>2</v>
      </c>
      <c r="C76" s="8"/>
      <c r="D76">
        <v>17.860711707087699</v>
      </c>
    </row>
    <row r="77" spans="1:6" x14ac:dyDescent="0.35">
      <c r="A77" t="s">
        <v>100</v>
      </c>
      <c r="B77" t="s">
        <v>2</v>
      </c>
      <c r="C77" s="8" t="s">
        <v>18</v>
      </c>
      <c r="D77">
        <v>17.772128636861801</v>
      </c>
      <c r="E77">
        <f>AVERAGE(D77:D79)</f>
        <v>17.9628788250063</v>
      </c>
      <c r="F77">
        <f>STDEV(D77:D79)</f>
        <v>0.17427393722630757</v>
      </c>
    </row>
    <row r="78" spans="1:6" x14ac:dyDescent="0.35">
      <c r="A78" t="s">
        <v>101</v>
      </c>
      <c r="B78" t="s">
        <v>2</v>
      </c>
      <c r="C78" s="8"/>
      <c r="D78">
        <v>18.113771299136399</v>
      </c>
    </row>
    <row r="79" spans="1:6" x14ac:dyDescent="0.35">
      <c r="A79" t="s">
        <v>102</v>
      </c>
      <c r="B79" t="s">
        <v>2</v>
      </c>
      <c r="C79" s="8"/>
      <c r="D79">
        <v>18.002736539020699</v>
      </c>
    </row>
    <row r="80" spans="1:6" x14ac:dyDescent="0.35">
      <c r="A80" t="s">
        <v>103</v>
      </c>
      <c r="B80" t="s">
        <v>2</v>
      </c>
      <c r="C80" s="8" t="s">
        <v>19</v>
      </c>
      <c r="D80">
        <v>17.729259408684101</v>
      </c>
      <c r="E80">
        <f>AVERAGE(D80:D82)</f>
        <v>17.629522711941402</v>
      </c>
      <c r="F80">
        <f>STDEV(D80:D82)</f>
        <v>9.7975259892362235E-2</v>
      </c>
    </row>
    <row r="81" spans="1:6" x14ac:dyDescent="0.35">
      <c r="A81" t="s">
        <v>104</v>
      </c>
      <c r="B81" t="s">
        <v>2</v>
      </c>
      <c r="C81" s="8"/>
      <c r="D81">
        <v>17.5334094174341</v>
      </c>
    </row>
    <row r="82" spans="1:6" x14ac:dyDescent="0.35">
      <c r="A82" t="s">
        <v>105</v>
      </c>
      <c r="B82" t="s">
        <v>2</v>
      </c>
      <c r="C82" s="8"/>
      <c r="D82">
        <v>17.625899309706</v>
      </c>
    </row>
    <row r="83" spans="1:6" x14ac:dyDescent="0.35">
      <c r="A83" t="s">
        <v>106</v>
      </c>
      <c r="D83" t="s">
        <v>157</v>
      </c>
    </row>
    <row r="84" spans="1:6" x14ac:dyDescent="0.35">
      <c r="A84" t="s">
        <v>107</v>
      </c>
      <c r="D84" t="s">
        <v>157</v>
      </c>
    </row>
    <row r="85" spans="1:6" x14ac:dyDescent="0.35">
      <c r="A85" t="s">
        <v>108</v>
      </c>
      <c r="D85" t="s">
        <v>157</v>
      </c>
    </row>
    <row r="86" spans="1:6" x14ac:dyDescent="0.35">
      <c r="A86" t="s">
        <v>109</v>
      </c>
      <c r="B86" t="s">
        <v>2</v>
      </c>
      <c r="C86" t="s">
        <v>185</v>
      </c>
      <c r="D86">
        <v>18.1456332112386</v>
      </c>
      <c r="E86">
        <f>AVERAGE(D86:D88)</f>
        <v>18.050191525463401</v>
      </c>
      <c r="F86">
        <f>STDEV(D86:D88)</f>
        <v>0.14011526354380685</v>
      </c>
    </row>
    <row r="87" spans="1:6" x14ac:dyDescent="0.35">
      <c r="A87" t="s">
        <v>110</v>
      </c>
      <c r="B87" t="s">
        <v>2</v>
      </c>
      <c r="C87" s="8"/>
      <c r="D87">
        <v>18.1156097586735</v>
      </c>
    </row>
    <row r="88" spans="1:6" x14ac:dyDescent="0.35">
      <c r="A88" t="s">
        <v>111</v>
      </c>
      <c r="B88" t="s">
        <v>2</v>
      </c>
      <c r="C88" s="8"/>
      <c r="D88">
        <v>17.889331606478098</v>
      </c>
    </row>
    <row r="89" spans="1:6" x14ac:dyDescent="0.35">
      <c r="A89" t="s">
        <v>112</v>
      </c>
      <c r="B89" t="s">
        <v>2</v>
      </c>
      <c r="C89" t="s">
        <v>186</v>
      </c>
      <c r="D89">
        <v>17.511526198085502</v>
      </c>
      <c r="E89">
        <f>AVERAGE(D89:D91)</f>
        <v>17.522215244708168</v>
      </c>
      <c r="F89">
        <f>STDEV(D89:D91)</f>
        <v>9.4226077761403806E-3</v>
      </c>
    </row>
    <row r="90" spans="1:6" x14ac:dyDescent="0.35">
      <c r="A90" t="s">
        <v>113</v>
      </c>
      <c r="B90" t="s">
        <v>2</v>
      </c>
      <c r="C90" s="8"/>
      <c r="D90">
        <v>17.529318673652799</v>
      </c>
    </row>
    <row r="91" spans="1:6" x14ac:dyDescent="0.35">
      <c r="A91" t="s">
        <v>114</v>
      </c>
      <c r="B91" t="s">
        <v>2</v>
      </c>
      <c r="C91" s="8"/>
      <c r="D91">
        <v>17.525800862386198</v>
      </c>
    </row>
    <row r="92" spans="1:6" x14ac:dyDescent="0.35">
      <c r="A92" t="s">
        <v>115</v>
      </c>
      <c r="B92" t="s">
        <v>2</v>
      </c>
      <c r="C92" t="s">
        <v>187</v>
      </c>
      <c r="D92">
        <v>17.7499359938659</v>
      </c>
      <c r="E92">
        <f>AVERAGE(D92:D94)</f>
        <v>17.664760219484034</v>
      </c>
      <c r="F92">
        <f>STDEV(D92:D94)</f>
        <v>7.7951069002545392E-2</v>
      </c>
    </row>
    <row r="93" spans="1:6" x14ac:dyDescent="0.35">
      <c r="A93" t="s">
        <v>116</v>
      </c>
      <c r="B93" t="s">
        <v>2</v>
      </c>
      <c r="C93" s="8"/>
      <c r="D93">
        <v>17.647375204202401</v>
      </c>
    </row>
    <row r="94" spans="1:6" x14ac:dyDescent="0.35">
      <c r="A94" t="s">
        <v>117</v>
      </c>
      <c r="B94" t="s">
        <v>2</v>
      </c>
      <c r="C94" s="8"/>
      <c r="D94">
        <v>17.5969694603838</v>
      </c>
    </row>
    <row r="95" spans="1:6" x14ac:dyDescent="0.35">
      <c r="A95" t="s">
        <v>118</v>
      </c>
    </row>
    <row r="96" spans="1:6" x14ac:dyDescent="0.35">
      <c r="A96" t="s">
        <v>119</v>
      </c>
    </row>
    <row r="97" spans="1:1" x14ac:dyDescent="0.35">
      <c r="A97" t="s">
        <v>120</v>
      </c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CD42-F88A-420B-B482-1CF32A8A2ED7}">
  <dimension ref="A1:M97"/>
  <sheetViews>
    <sheetView topLeftCell="A79" workbookViewId="0">
      <selection activeCell="E2" sqref="E2:E94"/>
    </sheetView>
  </sheetViews>
  <sheetFormatPr defaultRowHeight="15.5" x14ac:dyDescent="0.35"/>
  <cols>
    <col min="5" max="5" width="11.9140625" bestFit="1" customWidth="1"/>
  </cols>
  <sheetData>
    <row r="1" spans="1:13" x14ac:dyDescent="0.35">
      <c r="A1" t="s">
        <v>191</v>
      </c>
      <c r="B1" t="s">
        <v>192</v>
      </c>
      <c r="C1" t="s">
        <v>193</v>
      </c>
      <c r="D1" t="s">
        <v>20</v>
      </c>
      <c r="E1" t="s">
        <v>22</v>
      </c>
      <c r="F1" t="s">
        <v>177</v>
      </c>
      <c r="G1" t="s">
        <v>178</v>
      </c>
      <c r="H1" t="s">
        <v>194</v>
      </c>
      <c r="I1" t="s">
        <v>195</v>
      </c>
      <c r="J1" t="s">
        <v>196</v>
      </c>
      <c r="K1" t="s">
        <v>197</v>
      </c>
      <c r="L1" t="s">
        <v>198</v>
      </c>
      <c r="M1" t="s">
        <v>199</v>
      </c>
    </row>
    <row r="2" spans="1:13" x14ac:dyDescent="0.35">
      <c r="A2" t="s">
        <v>200</v>
      </c>
      <c r="B2" t="s">
        <v>201</v>
      </c>
      <c r="C2">
        <v>1</v>
      </c>
      <c r="D2" s="22" t="s">
        <v>25</v>
      </c>
      <c r="E2">
        <v>18.630760972743701</v>
      </c>
      <c r="F2" t="s">
        <v>157</v>
      </c>
      <c r="G2" t="s">
        <v>157</v>
      </c>
      <c r="H2" t="s">
        <v>157</v>
      </c>
      <c r="I2" t="s">
        <v>157</v>
      </c>
      <c r="J2" t="s">
        <v>202</v>
      </c>
      <c r="K2">
        <v>0</v>
      </c>
      <c r="L2" t="s">
        <v>203</v>
      </c>
      <c r="M2">
        <v>0</v>
      </c>
    </row>
    <row r="3" spans="1:13" x14ac:dyDescent="0.35">
      <c r="A3" t="s">
        <v>200</v>
      </c>
      <c r="B3" t="s">
        <v>201</v>
      </c>
      <c r="C3">
        <v>1</v>
      </c>
      <c r="D3" s="22" t="s">
        <v>26</v>
      </c>
      <c r="E3">
        <v>18.652384507231702</v>
      </c>
      <c r="F3" t="s">
        <v>157</v>
      </c>
      <c r="G3" t="s">
        <v>157</v>
      </c>
      <c r="H3" t="s">
        <v>157</v>
      </c>
      <c r="I3" t="s">
        <v>157</v>
      </c>
      <c r="J3" t="s">
        <v>202</v>
      </c>
      <c r="K3">
        <v>0</v>
      </c>
      <c r="L3" t="s">
        <v>203</v>
      </c>
      <c r="M3">
        <v>0</v>
      </c>
    </row>
    <row r="4" spans="1:13" x14ac:dyDescent="0.35">
      <c r="A4" t="s">
        <v>200</v>
      </c>
      <c r="B4" t="s">
        <v>201</v>
      </c>
      <c r="C4">
        <v>1</v>
      </c>
      <c r="D4" s="22" t="s">
        <v>27</v>
      </c>
      <c r="E4">
        <v>18.553533378645099</v>
      </c>
      <c r="F4" t="s">
        <v>157</v>
      </c>
      <c r="G4" t="s">
        <v>157</v>
      </c>
      <c r="H4" t="s">
        <v>157</v>
      </c>
      <c r="I4" t="s">
        <v>157</v>
      </c>
      <c r="J4" t="s">
        <v>202</v>
      </c>
      <c r="K4">
        <v>0</v>
      </c>
      <c r="L4" t="s">
        <v>203</v>
      </c>
      <c r="M4">
        <v>0</v>
      </c>
    </row>
    <row r="5" spans="1:13" x14ac:dyDescent="0.35">
      <c r="A5" t="s">
        <v>200</v>
      </c>
      <c r="B5" t="s">
        <v>201</v>
      </c>
      <c r="C5">
        <v>1</v>
      </c>
      <c r="D5" s="22" t="s">
        <v>28</v>
      </c>
      <c r="E5">
        <v>18.709604626607</v>
      </c>
      <c r="F5" t="s">
        <v>157</v>
      </c>
      <c r="G5" t="s">
        <v>157</v>
      </c>
      <c r="H5" t="s">
        <v>157</v>
      </c>
      <c r="I5" t="s">
        <v>157</v>
      </c>
      <c r="J5" t="s">
        <v>202</v>
      </c>
      <c r="K5">
        <v>0</v>
      </c>
      <c r="L5" t="s">
        <v>203</v>
      </c>
      <c r="M5">
        <v>0</v>
      </c>
    </row>
    <row r="6" spans="1:13" x14ac:dyDescent="0.35">
      <c r="A6" t="s">
        <v>200</v>
      </c>
      <c r="B6" t="s">
        <v>201</v>
      </c>
      <c r="C6">
        <v>1</v>
      </c>
      <c r="D6" s="22" t="s">
        <v>29</v>
      </c>
      <c r="E6">
        <v>18.795432995406401</v>
      </c>
      <c r="F6" t="s">
        <v>157</v>
      </c>
      <c r="G6" t="s">
        <v>157</v>
      </c>
      <c r="H6" t="s">
        <v>157</v>
      </c>
      <c r="I6" t="s">
        <v>157</v>
      </c>
      <c r="J6" t="s">
        <v>202</v>
      </c>
      <c r="K6">
        <v>0</v>
      </c>
      <c r="L6" t="s">
        <v>203</v>
      </c>
      <c r="M6">
        <v>0</v>
      </c>
    </row>
    <row r="7" spans="1:13" x14ac:dyDescent="0.35">
      <c r="A7" t="s">
        <v>200</v>
      </c>
      <c r="B7" t="s">
        <v>201</v>
      </c>
      <c r="C7">
        <v>1</v>
      </c>
      <c r="D7" s="22" t="s">
        <v>30</v>
      </c>
      <c r="E7">
        <v>18.7181049471554</v>
      </c>
      <c r="F7" t="s">
        <v>157</v>
      </c>
      <c r="G7" t="s">
        <v>157</v>
      </c>
      <c r="H7" t="s">
        <v>157</v>
      </c>
      <c r="I7" t="s">
        <v>157</v>
      </c>
      <c r="J7" t="s">
        <v>202</v>
      </c>
      <c r="K7">
        <v>0</v>
      </c>
      <c r="L7" t="s">
        <v>203</v>
      </c>
      <c r="M7">
        <v>0</v>
      </c>
    </row>
    <row r="8" spans="1:13" x14ac:dyDescent="0.35">
      <c r="A8" t="s">
        <v>200</v>
      </c>
      <c r="B8" t="s">
        <v>201</v>
      </c>
      <c r="C8">
        <v>1</v>
      </c>
      <c r="D8" s="22" t="s">
        <v>31</v>
      </c>
      <c r="E8">
        <v>18.216579651486999</v>
      </c>
      <c r="F8" t="s">
        <v>157</v>
      </c>
      <c r="G8" t="s">
        <v>157</v>
      </c>
      <c r="H8" t="s">
        <v>157</v>
      </c>
      <c r="I8" t="s">
        <v>157</v>
      </c>
      <c r="J8" t="s">
        <v>202</v>
      </c>
      <c r="K8">
        <v>0</v>
      </c>
      <c r="L8" t="s">
        <v>203</v>
      </c>
      <c r="M8">
        <v>0</v>
      </c>
    </row>
    <row r="9" spans="1:13" x14ac:dyDescent="0.35">
      <c r="A9" t="s">
        <v>200</v>
      </c>
      <c r="B9" t="s">
        <v>201</v>
      </c>
      <c r="C9">
        <v>1</v>
      </c>
      <c r="D9" s="22" t="s">
        <v>32</v>
      </c>
      <c r="E9">
        <v>18.135057141558299</v>
      </c>
      <c r="F9" t="s">
        <v>157</v>
      </c>
      <c r="G9" t="s">
        <v>157</v>
      </c>
      <c r="H9" t="s">
        <v>157</v>
      </c>
      <c r="I9" t="s">
        <v>157</v>
      </c>
      <c r="J9" t="s">
        <v>202</v>
      </c>
      <c r="K9">
        <v>0</v>
      </c>
      <c r="L9" t="s">
        <v>203</v>
      </c>
      <c r="M9">
        <v>0</v>
      </c>
    </row>
    <row r="10" spans="1:13" x14ac:dyDescent="0.35">
      <c r="A10" t="s">
        <v>200</v>
      </c>
      <c r="B10" t="s">
        <v>201</v>
      </c>
      <c r="C10">
        <v>1</v>
      </c>
      <c r="D10" s="22" t="s">
        <v>33</v>
      </c>
      <c r="E10">
        <v>18.144460100022901</v>
      </c>
      <c r="F10" t="s">
        <v>157</v>
      </c>
      <c r="G10" t="s">
        <v>157</v>
      </c>
      <c r="H10" t="s">
        <v>157</v>
      </c>
      <c r="I10" t="s">
        <v>157</v>
      </c>
      <c r="J10" t="s">
        <v>202</v>
      </c>
      <c r="K10">
        <v>0</v>
      </c>
      <c r="L10" t="s">
        <v>203</v>
      </c>
      <c r="M10">
        <v>0</v>
      </c>
    </row>
    <row r="11" spans="1:13" x14ac:dyDescent="0.35">
      <c r="A11" t="s">
        <v>200</v>
      </c>
      <c r="B11" t="s">
        <v>201</v>
      </c>
      <c r="C11">
        <v>1</v>
      </c>
      <c r="D11" t="s">
        <v>34</v>
      </c>
      <c r="E11">
        <v>16.9832800263239</v>
      </c>
      <c r="F11" t="s">
        <v>157</v>
      </c>
      <c r="G11" t="s">
        <v>157</v>
      </c>
      <c r="H11" t="s">
        <v>157</v>
      </c>
      <c r="I11" t="s">
        <v>157</v>
      </c>
      <c r="J11" t="s">
        <v>202</v>
      </c>
      <c r="K11">
        <v>0</v>
      </c>
      <c r="L11" t="s">
        <v>203</v>
      </c>
      <c r="M11">
        <v>0</v>
      </c>
    </row>
    <row r="12" spans="1:13" x14ac:dyDescent="0.35">
      <c r="A12" t="s">
        <v>200</v>
      </c>
      <c r="B12" t="s">
        <v>201</v>
      </c>
      <c r="C12">
        <v>1</v>
      </c>
      <c r="D12" t="s">
        <v>35</v>
      </c>
      <c r="E12">
        <v>17.039940583852999</v>
      </c>
      <c r="F12" t="s">
        <v>157</v>
      </c>
      <c r="G12" t="s">
        <v>157</v>
      </c>
      <c r="H12" t="s">
        <v>157</v>
      </c>
      <c r="I12" t="s">
        <v>157</v>
      </c>
      <c r="J12" t="s">
        <v>202</v>
      </c>
      <c r="K12">
        <v>0</v>
      </c>
      <c r="L12" t="s">
        <v>203</v>
      </c>
      <c r="M12">
        <v>0</v>
      </c>
    </row>
    <row r="13" spans="1:13" x14ac:dyDescent="0.35">
      <c r="A13" t="s">
        <v>200</v>
      </c>
      <c r="B13" t="s">
        <v>201</v>
      </c>
      <c r="C13">
        <v>1</v>
      </c>
      <c r="D13" t="s">
        <v>36</v>
      </c>
      <c r="E13">
        <v>17.083331445563999</v>
      </c>
      <c r="F13" t="s">
        <v>157</v>
      </c>
      <c r="G13" t="s">
        <v>157</v>
      </c>
      <c r="H13" t="s">
        <v>157</v>
      </c>
      <c r="I13" t="s">
        <v>157</v>
      </c>
      <c r="J13" t="s">
        <v>202</v>
      </c>
      <c r="K13">
        <v>0</v>
      </c>
      <c r="L13" t="s">
        <v>203</v>
      </c>
      <c r="M13">
        <v>0</v>
      </c>
    </row>
    <row r="14" spans="1:13" x14ac:dyDescent="0.35">
      <c r="A14" t="s">
        <v>200</v>
      </c>
      <c r="B14" t="s">
        <v>201</v>
      </c>
      <c r="C14">
        <v>1</v>
      </c>
      <c r="D14" t="s">
        <v>37</v>
      </c>
      <c r="E14">
        <v>18.263714493281402</v>
      </c>
      <c r="F14" t="s">
        <v>157</v>
      </c>
      <c r="G14" t="s">
        <v>157</v>
      </c>
      <c r="H14" t="s">
        <v>157</v>
      </c>
      <c r="I14" t="s">
        <v>157</v>
      </c>
      <c r="J14" t="s">
        <v>202</v>
      </c>
      <c r="K14">
        <v>0</v>
      </c>
      <c r="L14" t="s">
        <v>203</v>
      </c>
      <c r="M14">
        <v>0</v>
      </c>
    </row>
    <row r="15" spans="1:13" x14ac:dyDescent="0.35">
      <c r="A15" t="s">
        <v>200</v>
      </c>
      <c r="B15" t="s">
        <v>201</v>
      </c>
      <c r="C15">
        <v>1</v>
      </c>
      <c r="D15" t="s">
        <v>38</v>
      </c>
      <c r="E15">
        <v>18.3579443748825</v>
      </c>
      <c r="F15" t="s">
        <v>157</v>
      </c>
      <c r="G15" t="s">
        <v>157</v>
      </c>
      <c r="H15" t="s">
        <v>157</v>
      </c>
      <c r="I15" t="s">
        <v>157</v>
      </c>
      <c r="J15" t="s">
        <v>202</v>
      </c>
      <c r="K15">
        <v>0</v>
      </c>
      <c r="L15" t="s">
        <v>203</v>
      </c>
      <c r="M15">
        <v>0</v>
      </c>
    </row>
    <row r="16" spans="1:13" x14ac:dyDescent="0.35">
      <c r="A16" t="s">
        <v>200</v>
      </c>
      <c r="B16" t="s">
        <v>201</v>
      </c>
      <c r="C16">
        <v>1</v>
      </c>
      <c r="D16" t="s">
        <v>39</v>
      </c>
      <c r="E16">
        <v>18.200374187031599</v>
      </c>
      <c r="F16" t="s">
        <v>157</v>
      </c>
      <c r="G16" t="s">
        <v>157</v>
      </c>
      <c r="H16" t="s">
        <v>157</v>
      </c>
      <c r="I16" t="s">
        <v>157</v>
      </c>
      <c r="J16" t="s">
        <v>202</v>
      </c>
      <c r="K16">
        <v>0</v>
      </c>
      <c r="L16" t="s">
        <v>203</v>
      </c>
      <c r="M16">
        <v>0</v>
      </c>
    </row>
    <row r="17" spans="1:13" x14ac:dyDescent="0.35">
      <c r="A17" t="s">
        <v>200</v>
      </c>
      <c r="B17" t="s">
        <v>201</v>
      </c>
      <c r="C17">
        <v>1</v>
      </c>
      <c r="D17" t="s">
        <v>40</v>
      </c>
      <c r="E17">
        <v>17.923113257225801</v>
      </c>
      <c r="F17" t="s">
        <v>157</v>
      </c>
      <c r="G17" t="s">
        <v>157</v>
      </c>
      <c r="H17" t="s">
        <v>157</v>
      </c>
      <c r="I17" t="s">
        <v>157</v>
      </c>
      <c r="J17" t="s">
        <v>202</v>
      </c>
      <c r="K17">
        <v>0</v>
      </c>
      <c r="L17" t="s">
        <v>203</v>
      </c>
      <c r="M17">
        <v>0</v>
      </c>
    </row>
    <row r="18" spans="1:13" x14ac:dyDescent="0.35">
      <c r="A18" t="s">
        <v>200</v>
      </c>
      <c r="B18" t="s">
        <v>201</v>
      </c>
      <c r="C18">
        <v>1</v>
      </c>
      <c r="D18" t="s">
        <v>41</v>
      </c>
      <c r="E18">
        <v>17.8320861025596</v>
      </c>
      <c r="F18" t="s">
        <v>157</v>
      </c>
      <c r="G18" t="s">
        <v>157</v>
      </c>
      <c r="H18" t="s">
        <v>157</v>
      </c>
      <c r="I18" t="s">
        <v>157</v>
      </c>
      <c r="J18" t="s">
        <v>202</v>
      </c>
      <c r="K18">
        <v>0</v>
      </c>
      <c r="L18" t="s">
        <v>203</v>
      </c>
      <c r="M18">
        <v>0</v>
      </c>
    </row>
    <row r="19" spans="1:13" x14ac:dyDescent="0.35">
      <c r="A19" t="s">
        <v>200</v>
      </c>
      <c r="B19" t="s">
        <v>201</v>
      </c>
      <c r="C19">
        <v>1</v>
      </c>
      <c r="D19" t="s">
        <v>42</v>
      </c>
      <c r="E19">
        <v>17.878019291609998</v>
      </c>
      <c r="F19" t="s">
        <v>157</v>
      </c>
      <c r="G19" t="s">
        <v>157</v>
      </c>
      <c r="H19" t="s">
        <v>157</v>
      </c>
      <c r="I19" t="s">
        <v>157</v>
      </c>
      <c r="J19" t="s">
        <v>202</v>
      </c>
      <c r="K19">
        <v>0</v>
      </c>
      <c r="L19" t="s">
        <v>203</v>
      </c>
      <c r="M19">
        <v>0</v>
      </c>
    </row>
    <row r="20" spans="1:13" x14ac:dyDescent="0.35">
      <c r="A20" t="s">
        <v>200</v>
      </c>
      <c r="B20" t="s">
        <v>201</v>
      </c>
      <c r="C20">
        <v>1</v>
      </c>
      <c r="D20" t="s">
        <v>43</v>
      </c>
      <c r="E20">
        <v>18.573743992580098</v>
      </c>
      <c r="F20" t="s">
        <v>157</v>
      </c>
      <c r="G20" t="s">
        <v>157</v>
      </c>
      <c r="H20" t="s">
        <v>157</v>
      </c>
      <c r="I20" t="s">
        <v>157</v>
      </c>
      <c r="J20" t="s">
        <v>202</v>
      </c>
      <c r="K20">
        <v>0</v>
      </c>
      <c r="L20" t="s">
        <v>203</v>
      </c>
      <c r="M20">
        <v>0</v>
      </c>
    </row>
    <row r="21" spans="1:13" x14ac:dyDescent="0.35">
      <c r="A21" t="s">
        <v>200</v>
      </c>
      <c r="B21" t="s">
        <v>201</v>
      </c>
      <c r="C21">
        <v>1</v>
      </c>
      <c r="D21" t="s">
        <v>44</v>
      </c>
      <c r="E21">
        <v>18.3352544444644</v>
      </c>
      <c r="F21" t="s">
        <v>157</v>
      </c>
      <c r="G21" t="s">
        <v>157</v>
      </c>
      <c r="H21" t="s">
        <v>157</v>
      </c>
      <c r="I21" t="s">
        <v>157</v>
      </c>
      <c r="J21" t="s">
        <v>202</v>
      </c>
      <c r="K21">
        <v>0</v>
      </c>
      <c r="L21" t="s">
        <v>203</v>
      </c>
      <c r="M21">
        <v>0</v>
      </c>
    </row>
    <row r="22" spans="1:13" x14ac:dyDescent="0.35">
      <c r="A22" t="s">
        <v>200</v>
      </c>
      <c r="B22" t="s">
        <v>201</v>
      </c>
      <c r="C22">
        <v>1</v>
      </c>
      <c r="D22" t="s">
        <v>45</v>
      </c>
      <c r="E22">
        <v>18.010846355949202</v>
      </c>
      <c r="F22" t="s">
        <v>157</v>
      </c>
      <c r="G22" t="s">
        <v>157</v>
      </c>
      <c r="H22" t="s">
        <v>157</v>
      </c>
      <c r="I22" t="s">
        <v>157</v>
      </c>
      <c r="J22" t="s">
        <v>202</v>
      </c>
      <c r="K22">
        <v>0</v>
      </c>
      <c r="L22" t="s">
        <v>203</v>
      </c>
      <c r="M22">
        <v>0</v>
      </c>
    </row>
    <row r="23" spans="1:13" x14ac:dyDescent="0.35">
      <c r="A23" t="s">
        <v>200</v>
      </c>
      <c r="B23" t="s">
        <v>201</v>
      </c>
      <c r="C23">
        <v>1</v>
      </c>
      <c r="D23" t="s">
        <v>46</v>
      </c>
      <c r="E23">
        <v>17.874806408555798</v>
      </c>
      <c r="F23" t="s">
        <v>157</v>
      </c>
      <c r="G23" t="s">
        <v>157</v>
      </c>
      <c r="H23" t="s">
        <v>157</v>
      </c>
      <c r="I23" t="s">
        <v>157</v>
      </c>
      <c r="J23" t="s">
        <v>202</v>
      </c>
      <c r="K23">
        <v>0</v>
      </c>
      <c r="L23" t="s">
        <v>203</v>
      </c>
      <c r="M23">
        <v>0</v>
      </c>
    </row>
    <row r="24" spans="1:13" x14ac:dyDescent="0.35">
      <c r="A24" t="s">
        <v>200</v>
      </c>
      <c r="B24" t="s">
        <v>201</v>
      </c>
      <c r="C24">
        <v>1</v>
      </c>
      <c r="D24" t="s">
        <v>47</v>
      </c>
      <c r="E24">
        <v>17.447498760677998</v>
      </c>
      <c r="F24" t="s">
        <v>157</v>
      </c>
      <c r="G24" t="s">
        <v>157</v>
      </c>
      <c r="H24" t="s">
        <v>157</v>
      </c>
      <c r="I24" t="s">
        <v>157</v>
      </c>
      <c r="J24" t="s">
        <v>202</v>
      </c>
      <c r="K24">
        <v>0</v>
      </c>
      <c r="L24" t="s">
        <v>203</v>
      </c>
      <c r="M24">
        <v>0</v>
      </c>
    </row>
    <row r="25" spans="1:13" x14ac:dyDescent="0.35">
      <c r="A25" t="s">
        <v>200</v>
      </c>
      <c r="B25" t="s">
        <v>201</v>
      </c>
      <c r="C25">
        <v>1</v>
      </c>
      <c r="D25" t="s">
        <v>48</v>
      </c>
      <c r="E25">
        <v>17.875314913972399</v>
      </c>
      <c r="F25" t="s">
        <v>157</v>
      </c>
      <c r="G25" t="s">
        <v>157</v>
      </c>
      <c r="H25" t="s">
        <v>157</v>
      </c>
      <c r="I25" t="s">
        <v>157</v>
      </c>
      <c r="J25" t="s">
        <v>202</v>
      </c>
      <c r="K25">
        <v>0</v>
      </c>
      <c r="L25" t="s">
        <v>203</v>
      </c>
      <c r="M25">
        <v>0</v>
      </c>
    </row>
    <row r="26" spans="1:13" x14ac:dyDescent="0.35">
      <c r="A26" t="s">
        <v>200</v>
      </c>
      <c r="B26" t="s">
        <v>201</v>
      </c>
      <c r="C26">
        <v>1</v>
      </c>
      <c r="D26" t="s">
        <v>49</v>
      </c>
      <c r="E26">
        <v>17.9655832259124</v>
      </c>
      <c r="F26" t="s">
        <v>157</v>
      </c>
      <c r="G26" t="s">
        <v>157</v>
      </c>
      <c r="H26" t="s">
        <v>157</v>
      </c>
      <c r="I26" t="s">
        <v>157</v>
      </c>
      <c r="J26" t="s">
        <v>202</v>
      </c>
      <c r="K26">
        <v>0</v>
      </c>
      <c r="L26" t="s">
        <v>203</v>
      </c>
      <c r="M26">
        <v>0</v>
      </c>
    </row>
    <row r="27" spans="1:13" x14ac:dyDescent="0.35">
      <c r="A27" t="s">
        <v>200</v>
      </c>
      <c r="B27" t="s">
        <v>201</v>
      </c>
      <c r="C27">
        <v>1</v>
      </c>
      <c r="D27" t="s">
        <v>50</v>
      </c>
      <c r="E27">
        <v>18.088892997760802</v>
      </c>
      <c r="F27" t="s">
        <v>157</v>
      </c>
      <c r="G27" t="s">
        <v>157</v>
      </c>
      <c r="H27" t="s">
        <v>157</v>
      </c>
      <c r="I27" t="s">
        <v>157</v>
      </c>
      <c r="J27" t="s">
        <v>202</v>
      </c>
      <c r="K27">
        <v>0</v>
      </c>
      <c r="L27" t="s">
        <v>203</v>
      </c>
      <c r="M27">
        <v>0</v>
      </c>
    </row>
    <row r="28" spans="1:13" x14ac:dyDescent="0.35">
      <c r="A28" t="s">
        <v>200</v>
      </c>
      <c r="B28" t="s">
        <v>201</v>
      </c>
      <c r="C28">
        <v>1</v>
      </c>
      <c r="D28" t="s">
        <v>51</v>
      </c>
      <c r="E28">
        <v>18.1920440706809</v>
      </c>
      <c r="F28" t="s">
        <v>157</v>
      </c>
      <c r="G28" t="s">
        <v>157</v>
      </c>
      <c r="H28" t="s">
        <v>157</v>
      </c>
      <c r="I28" t="s">
        <v>157</v>
      </c>
      <c r="J28" t="s">
        <v>202</v>
      </c>
      <c r="K28">
        <v>0</v>
      </c>
      <c r="L28" t="s">
        <v>203</v>
      </c>
      <c r="M28">
        <v>0</v>
      </c>
    </row>
    <row r="29" spans="1:13" x14ac:dyDescent="0.35">
      <c r="A29" t="s">
        <v>200</v>
      </c>
      <c r="B29" t="s">
        <v>201</v>
      </c>
      <c r="C29">
        <v>1</v>
      </c>
      <c r="D29" t="s">
        <v>52</v>
      </c>
      <c r="E29">
        <v>19.205321994265599</v>
      </c>
      <c r="F29" t="s">
        <v>157</v>
      </c>
      <c r="G29" t="s">
        <v>157</v>
      </c>
      <c r="H29" t="s">
        <v>157</v>
      </c>
      <c r="I29" t="s">
        <v>157</v>
      </c>
      <c r="J29" t="s">
        <v>202</v>
      </c>
      <c r="K29">
        <v>0</v>
      </c>
      <c r="L29" t="s">
        <v>203</v>
      </c>
      <c r="M29">
        <v>0</v>
      </c>
    </row>
    <row r="30" spans="1:13" x14ac:dyDescent="0.35">
      <c r="A30" t="s">
        <v>200</v>
      </c>
      <c r="B30" t="s">
        <v>201</v>
      </c>
      <c r="C30">
        <v>1</v>
      </c>
      <c r="D30" t="s">
        <v>53</v>
      </c>
      <c r="E30">
        <v>19.2277896993869</v>
      </c>
      <c r="F30" t="s">
        <v>157</v>
      </c>
      <c r="G30" t="s">
        <v>157</v>
      </c>
      <c r="H30" t="s">
        <v>157</v>
      </c>
      <c r="I30" t="s">
        <v>157</v>
      </c>
      <c r="J30" t="s">
        <v>202</v>
      </c>
      <c r="K30">
        <v>0</v>
      </c>
      <c r="L30" t="s">
        <v>203</v>
      </c>
      <c r="M30">
        <v>0</v>
      </c>
    </row>
    <row r="31" spans="1:13" x14ac:dyDescent="0.35">
      <c r="A31" t="s">
        <v>200</v>
      </c>
      <c r="B31" t="s">
        <v>201</v>
      </c>
      <c r="C31">
        <v>1</v>
      </c>
      <c r="D31" t="s">
        <v>54</v>
      </c>
      <c r="E31">
        <v>19.2441019015248</v>
      </c>
      <c r="F31" t="s">
        <v>157</v>
      </c>
      <c r="G31" t="s">
        <v>157</v>
      </c>
      <c r="H31" t="s">
        <v>157</v>
      </c>
      <c r="I31" t="s">
        <v>157</v>
      </c>
      <c r="J31" t="s">
        <v>202</v>
      </c>
      <c r="K31">
        <v>0</v>
      </c>
      <c r="L31" t="s">
        <v>203</v>
      </c>
      <c r="M31">
        <v>0</v>
      </c>
    </row>
    <row r="32" spans="1:13" x14ac:dyDescent="0.35">
      <c r="A32" t="s">
        <v>200</v>
      </c>
      <c r="B32" t="s">
        <v>201</v>
      </c>
      <c r="C32">
        <v>1</v>
      </c>
      <c r="D32" t="s">
        <v>55</v>
      </c>
      <c r="E32">
        <v>18.472385567965599</v>
      </c>
      <c r="F32" t="s">
        <v>157</v>
      </c>
      <c r="G32" t="s">
        <v>157</v>
      </c>
      <c r="H32" t="s">
        <v>157</v>
      </c>
      <c r="I32" t="s">
        <v>157</v>
      </c>
      <c r="J32" t="s">
        <v>202</v>
      </c>
      <c r="K32">
        <v>0</v>
      </c>
      <c r="L32" t="s">
        <v>203</v>
      </c>
      <c r="M32">
        <v>0</v>
      </c>
    </row>
    <row r="33" spans="1:13" x14ac:dyDescent="0.35">
      <c r="A33" t="s">
        <v>200</v>
      </c>
      <c r="B33" t="s">
        <v>201</v>
      </c>
      <c r="C33">
        <v>1</v>
      </c>
      <c r="D33" t="s">
        <v>56</v>
      </c>
      <c r="E33">
        <v>18.4820465722898</v>
      </c>
      <c r="F33" t="s">
        <v>157</v>
      </c>
      <c r="G33" t="s">
        <v>157</v>
      </c>
      <c r="H33" t="s">
        <v>157</v>
      </c>
      <c r="I33" t="s">
        <v>157</v>
      </c>
      <c r="J33" t="s">
        <v>202</v>
      </c>
      <c r="K33">
        <v>0</v>
      </c>
      <c r="L33" t="s">
        <v>203</v>
      </c>
      <c r="M33">
        <v>0</v>
      </c>
    </row>
    <row r="34" spans="1:13" x14ac:dyDescent="0.35">
      <c r="A34" t="s">
        <v>200</v>
      </c>
      <c r="B34" t="s">
        <v>201</v>
      </c>
      <c r="C34">
        <v>1</v>
      </c>
      <c r="D34" t="s">
        <v>57</v>
      </c>
      <c r="E34">
        <v>18.298458767300801</v>
      </c>
      <c r="F34" t="s">
        <v>157</v>
      </c>
      <c r="G34" t="s">
        <v>157</v>
      </c>
      <c r="H34" t="s">
        <v>157</v>
      </c>
      <c r="I34" t="s">
        <v>157</v>
      </c>
      <c r="J34" t="s">
        <v>202</v>
      </c>
      <c r="K34">
        <v>0</v>
      </c>
      <c r="L34" t="s">
        <v>203</v>
      </c>
      <c r="M34">
        <v>0</v>
      </c>
    </row>
    <row r="35" spans="1:13" x14ac:dyDescent="0.35">
      <c r="A35" t="s">
        <v>200</v>
      </c>
      <c r="B35" t="s">
        <v>201</v>
      </c>
      <c r="C35">
        <v>1</v>
      </c>
      <c r="D35" t="s">
        <v>58</v>
      </c>
      <c r="E35">
        <v>17.268758341782998</v>
      </c>
      <c r="F35" t="s">
        <v>157</v>
      </c>
      <c r="G35" t="s">
        <v>157</v>
      </c>
      <c r="H35" t="s">
        <v>157</v>
      </c>
      <c r="I35" t="s">
        <v>157</v>
      </c>
      <c r="J35" t="s">
        <v>202</v>
      </c>
      <c r="K35">
        <v>0</v>
      </c>
      <c r="L35" t="s">
        <v>203</v>
      </c>
      <c r="M35">
        <v>0</v>
      </c>
    </row>
    <row r="36" spans="1:13" x14ac:dyDescent="0.35">
      <c r="A36" t="s">
        <v>200</v>
      </c>
      <c r="B36" t="s">
        <v>201</v>
      </c>
      <c r="C36">
        <v>1</v>
      </c>
      <c r="D36" t="s">
        <v>59</v>
      </c>
      <c r="E36">
        <v>17.1715559165158</v>
      </c>
      <c r="F36" t="s">
        <v>157</v>
      </c>
      <c r="G36" t="s">
        <v>157</v>
      </c>
      <c r="H36" t="s">
        <v>157</v>
      </c>
      <c r="I36" t="s">
        <v>157</v>
      </c>
      <c r="J36" t="s">
        <v>202</v>
      </c>
      <c r="K36">
        <v>0</v>
      </c>
      <c r="L36" t="s">
        <v>203</v>
      </c>
      <c r="M36">
        <v>0</v>
      </c>
    </row>
    <row r="37" spans="1:13" x14ac:dyDescent="0.35">
      <c r="A37" t="s">
        <v>200</v>
      </c>
      <c r="B37" t="s">
        <v>201</v>
      </c>
      <c r="C37">
        <v>1</v>
      </c>
      <c r="D37" t="s">
        <v>60</v>
      </c>
      <c r="E37">
        <v>17.041336154800401</v>
      </c>
      <c r="F37" t="s">
        <v>157</v>
      </c>
      <c r="G37" t="s">
        <v>157</v>
      </c>
      <c r="H37" t="s">
        <v>157</v>
      </c>
      <c r="I37" t="s">
        <v>157</v>
      </c>
      <c r="J37" t="s">
        <v>202</v>
      </c>
      <c r="K37">
        <v>0</v>
      </c>
      <c r="L37" t="s">
        <v>203</v>
      </c>
      <c r="M37">
        <v>0</v>
      </c>
    </row>
    <row r="38" spans="1:13" x14ac:dyDescent="0.35">
      <c r="A38" t="s">
        <v>200</v>
      </c>
      <c r="B38" t="s">
        <v>201</v>
      </c>
      <c r="C38">
        <v>1</v>
      </c>
      <c r="D38" t="s">
        <v>61</v>
      </c>
      <c r="E38">
        <v>23.9998905952434</v>
      </c>
      <c r="F38" t="s">
        <v>157</v>
      </c>
      <c r="G38" t="s">
        <v>157</v>
      </c>
      <c r="H38" t="s">
        <v>157</v>
      </c>
      <c r="I38" t="s">
        <v>157</v>
      </c>
      <c r="J38" t="s">
        <v>202</v>
      </c>
      <c r="K38">
        <v>0</v>
      </c>
      <c r="L38" t="s">
        <v>203</v>
      </c>
      <c r="M38">
        <v>0</v>
      </c>
    </row>
    <row r="39" spans="1:13" x14ac:dyDescent="0.35">
      <c r="A39" t="s">
        <v>200</v>
      </c>
      <c r="B39" t="s">
        <v>201</v>
      </c>
      <c r="C39">
        <v>1</v>
      </c>
      <c r="D39" t="s">
        <v>62</v>
      </c>
      <c r="E39">
        <v>24.010429685623102</v>
      </c>
      <c r="F39" t="s">
        <v>157</v>
      </c>
      <c r="G39" t="s">
        <v>157</v>
      </c>
      <c r="H39" t="s">
        <v>157</v>
      </c>
      <c r="I39" t="s">
        <v>157</v>
      </c>
      <c r="J39" t="s">
        <v>202</v>
      </c>
      <c r="K39">
        <v>0</v>
      </c>
      <c r="L39" t="s">
        <v>203</v>
      </c>
      <c r="M39">
        <v>0</v>
      </c>
    </row>
    <row r="40" spans="1:13" x14ac:dyDescent="0.35">
      <c r="A40" t="s">
        <v>200</v>
      </c>
      <c r="B40" t="s">
        <v>201</v>
      </c>
      <c r="C40">
        <v>1</v>
      </c>
      <c r="D40" t="s">
        <v>63</v>
      </c>
      <c r="E40">
        <v>24.002566923164402</v>
      </c>
      <c r="F40" t="s">
        <v>157</v>
      </c>
      <c r="G40" t="s">
        <v>157</v>
      </c>
      <c r="H40" t="s">
        <v>157</v>
      </c>
      <c r="I40" t="s">
        <v>157</v>
      </c>
      <c r="J40" t="s">
        <v>202</v>
      </c>
      <c r="K40">
        <v>0</v>
      </c>
      <c r="L40" t="s">
        <v>203</v>
      </c>
      <c r="M40">
        <v>0</v>
      </c>
    </row>
    <row r="41" spans="1:13" x14ac:dyDescent="0.35">
      <c r="A41" t="s">
        <v>200</v>
      </c>
      <c r="B41" t="s">
        <v>201</v>
      </c>
      <c r="C41">
        <v>1</v>
      </c>
      <c r="D41" t="s">
        <v>64</v>
      </c>
      <c r="E41">
        <v>24.2666664017203</v>
      </c>
      <c r="F41" t="s">
        <v>157</v>
      </c>
      <c r="G41" t="s">
        <v>157</v>
      </c>
      <c r="H41" t="s">
        <v>157</v>
      </c>
      <c r="I41" t="s">
        <v>157</v>
      </c>
      <c r="J41" t="s">
        <v>202</v>
      </c>
      <c r="K41">
        <v>0</v>
      </c>
      <c r="L41" t="s">
        <v>203</v>
      </c>
      <c r="M41">
        <v>0</v>
      </c>
    </row>
    <row r="42" spans="1:13" x14ac:dyDescent="0.35">
      <c r="A42" t="s">
        <v>200</v>
      </c>
      <c r="B42" t="s">
        <v>201</v>
      </c>
      <c r="C42">
        <v>1</v>
      </c>
      <c r="D42" t="s">
        <v>65</v>
      </c>
      <c r="E42">
        <v>24.328469811551798</v>
      </c>
      <c r="F42" t="s">
        <v>157</v>
      </c>
      <c r="G42" t="s">
        <v>157</v>
      </c>
      <c r="H42" t="s">
        <v>157</v>
      </c>
      <c r="I42" t="s">
        <v>157</v>
      </c>
      <c r="J42" t="s">
        <v>202</v>
      </c>
      <c r="K42">
        <v>0</v>
      </c>
      <c r="L42" t="s">
        <v>203</v>
      </c>
      <c r="M42">
        <v>0</v>
      </c>
    </row>
    <row r="43" spans="1:13" x14ac:dyDescent="0.35">
      <c r="A43" t="s">
        <v>200</v>
      </c>
      <c r="B43" t="s">
        <v>201</v>
      </c>
      <c r="C43">
        <v>1</v>
      </c>
      <c r="D43" t="s">
        <v>66</v>
      </c>
      <c r="E43">
        <v>24.254838964597599</v>
      </c>
      <c r="F43" t="s">
        <v>157</v>
      </c>
      <c r="G43" t="s">
        <v>157</v>
      </c>
      <c r="H43" t="s">
        <v>157</v>
      </c>
      <c r="I43" t="s">
        <v>157</v>
      </c>
      <c r="J43" t="s">
        <v>202</v>
      </c>
      <c r="K43">
        <v>0</v>
      </c>
      <c r="L43" t="s">
        <v>203</v>
      </c>
      <c r="M43">
        <v>0</v>
      </c>
    </row>
    <row r="44" spans="1:13" x14ac:dyDescent="0.35">
      <c r="A44" t="s">
        <v>200</v>
      </c>
      <c r="B44" t="s">
        <v>201</v>
      </c>
      <c r="C44">
        <v>1</v>
      </c>
      <c r="D44" t="s">
        <v>67</v>
      </c>
      <c r="E44">
        <v>23.685787712454999</v>
      </c>
      <c r="F44" t="s">
        <v>157</v>
      </c>
      <c r="G44" t="s">
        <v>157</v>
      </c>
      <c r="H44" t="s">
        <v>157</v>
      </c>
      <c r="I44" t="s">
        <v>157</v>
      </c>
      <c r="J44" t="s">
        <v>202</v>
      </c>
      <c r="K44">
        <v>0</v>
      </c>
      <c r="L44" t="s">
        <v>203</v>
      </c>
      <c r="M44">
        <v>0</v>
      </c>
    </row>
    <row r="45" spans="1:13" x14ac:dyDescent="0.35">
      <c r="A45" t="s">
        <v>200</v>
      </c>
      <c r="B45" t="s">
        <v>201</v>
      </c>
      <c r="C45">
        <v>1</v>
      </c>
      <c r="D45" t="s">
        <v>68</v>
      </c>
      <c r="E45">
        <v>23.638220736765401</v>
      </c>
      <c r="F45" t="s">
        <v>157</v>
      </c>
      <c r="G45" t="s">
        <v>157</v>
      </c>
      <c r="H45" t="s">
        <v>157</v>
      </c>
      <c r="I45" t="s">
        <v>157</v>
      </c>
      <c r="J45" t="s">
        <v>202</v>
      </c>
      <c r="K45">
        <v>0</v>
      </c>
      <c r="L45" t="s">
        <v>203</v>
      </c>
      <c r="M45">
        <v>0</v>
      </c>
    </row>
    <row r="46" spans="1:13" x14ac:dyDescent="0.35">
      <c r="A46" t="s">
        <v>200</v>
      </c>
      <c r="B46" t="s">
        <v>201</v>
      </c>
      <c r="C46">
        <v>1</v>
      </c>
      <c r="D46" t="s">
        <v>69</v>
      </c>
      <c r="E46">
        <v>23.511925088548399</v>
      </c>
      <c r="F46" t="s">
        <v>157</v>
      </c>
      <c r="G46" t="s">
        <v>157</v>
      </c>
      <c r="H46" t="s">
        <v>157</v>
      </c>
      <c r="I46" t="s">
        <v>157</v>
      </c>
      <c r="J46" t="s">
        <v>202</v>
      </c>
      <c r="K46">
        <v>0</v>
      </c>
      <c r="L46" t="s">
        <v>203</v>
      </c>
      <c r="M46">
        <v>0</v>
      </c>
    </row>
    <row r="47" spans="1:13" x14ac:dyDescent="0.35">
      <c r="A47" t="s">
        <v>200</v>
      </c>
      <c r="B47" t="s">
        <v>201</v>
      </c>
      <c r="C47">
        <v>1</v>
      </c>
      <c r="D47" t="s">
        <v>70</v>
      </c>
      <c r="E47" t="s">
        <v>157</v>
      </c>
      <c r="F47" t="s">
        <v>157</v>
      </c>
      <c r="G47" t="s">
        <v>157</v>
      </c>
      <c r="H47" t="s">
        <v>157</v>
      </c>
      <c r="I47" t="s">
        <v>157</v>
      </c>
      <c r="J47" t="s">
        <v>204</v>
      </c>
      <c r="K47">
        <v>0</v>
      </c>
      <c r="L47" t="s">
        <v>203</v>
      </c>
      <c r="M47">
        <v>0</v>
      </c>
    </row>
    <row r="48" spans="1:13" x14ac:dyDescent="0.35">
      <c r="A48" t="s">
        <v>200</v>
      </c>
      <c r="B48" t="s">
        <v>201</v>
      </c>
      <c r="C48">
        <v>1</v>
      </c>
      <c r="D48" t="s">
        <v>71</v>
      </c>
      <c r="E48" t="s">
        <v>157</v>
      </c>
      <c r="F48" t="s">
        <v>157</v>
      </c>
      <c r="G48" t="s">
        <v>157</v>
      </c>
      <c r="H48" t="s">
        <v>157</v>
      </c>
      <c r="I48" t="s">
        <v>157</v>
      </c>
      <c r="J48" t="s">
        <v>204</v>
      </c>
      <c r="K48">
        <v>0</v>
      </c>
      <c r="L48" t="s">
        <v>203</v>
      </c>
      <c r="M48">
        <v>0</v>
      </c>
    </row>
    <row r="49" spans="1:13" x14ac:dyDescent="0.35">
      <c r="A49" t="s">
        <v>200</v>
      </c>
      <c r="B49" t="s">
        <v>201</v>
      </c>
      <c r="C49">
        <v>1</v>
      </c>
      <c r="D49" t="s">
        <v>72</v>
      </c>
      <c r="E49" t="s">
        <v>157</v>
      </c>
      <c r="F49" t="s">
        <v>157</v>
      </c>
      <c r="G49" t="s">
        <v>157</v>
      </c>
      <c r="H49" t="s">
        <v>157</v>
      </c>
      <c r="I49" t="s">
        <v>157</v>
      </c>
      <c r="J49" t="s">
        <v>204</v>
      </c>
      <c r="K49">
        <v>0</v>
      </c>
      <c r="L49" t="s">
        <v>203</v>
      </c>
      <c r="M49">
        <v>0</v>
      </c>
    </row>
    <row r="50" spans="1:13" x14ac:dyDescent="0.35">
      <c r="A50" t="s">
        <v>200</v>
      </c>
      <c r="B50" t="s">
        <v>201</v>
      </c>
      <c r="C50">
        <v>1</v>
      </c>
      <c r="D50" t="s">
        <v>73</v>
      </c>
      <c r="E50">
        <v>23.640796190863501</v>
      </c>
      <c r="F50" t="s">
        <v>157</v>
      </c>
      <c r="G50" t="s">
        <v>157</v>
      </c>
      <c r="H50" t="s">
        <v>157</v>
      </c>
      <c r="I50" t="s">
        <v>157</v>
      </c>
      <c r="J50" t="s">
        <v>202</v>
      </c>
      <c r="K50">
        <v>0</v>
      </c>
      <c r="L50" t="s">
        <v>203</v>
      </c>
      <c r="M50">
        <v>0</v>
      </c>
    </row>
    <row r="51" spans="1:13" x14ac:dyDescent="0.35">
      <c r="A51" t="s">
        <v>200</v>
      </c>
      <c r="B51" t="s">
        <v>201</v>
      </c>
      <c r="C51">
        <v>1</v>
      </c>
      <c r="D51" t="s">
        <v>74</v>
      </c>
      <c r="E51">
        <v>23.545736917440799</v>
      </c>
      <c r="F51" t="s">
        <v>157</v>
      </c>
      <c r="G51" t="s">
        <v>157</v>
      </c>
      <c r="H51" t="s">
        <v>157</v>
      </c>
      <c r="I51" t="s">
        <v>157</v>
      </c>
      <c r="J51" t="s">
        <v>202</v>
      </c>
      <c r="K51">
        <v>0</v>
      </c>
      <c r="L51" t="s">
        <v>203</v>
      </c>
      <c r="M51">
        <v>0</v>
      </c>
    </row>
    <row r="52" spans="1:13" x14ac:dyDescent="0.35">
      <c r="A52" t="s">
        <v>200</v>
      </c>
      <c r="B52" t="s">
        <v>201</v>
      </c>
      <c r="C52">
        <v>1</v>
      </c>
      <c r="D52" t="s">
        <v>75</v>
      </c>
      <c r="E52">
        <v>23.576400778759499</v>
      </c>
      <c r="F52" t="s">
        <v>157</v>
      </c>
      <c r="G52" t="s">
        <v>157</v>
      </c>
      <c r="H52" t="s">
        <v>157</v>
      </c>
      <c r="I52" t="s">
        <v>157</v>
      </c>
      <c r="J52" t="s">
        <v>202</v>
      </c>
      <c r="K52">
        <v>0</v>
      </c>
      <c r="L52" t="s">
        <v>203</v>
      </c>
      <c r="M52">
        <v>0</v>
      </c>
    </row>
    <row r="53" spans="1:13" x14ac:dyDescent="0.35">
      <c r="A53" t="s">
        <v>200</v>
      </c>
      <c r="B53" t="s">
        <v>201</v>
      </c>
      <c r="C53">
        <v>1</v>
      </c>
      <c r="D53" t="s">
        <v>76</v>
      </c>
      <c r="E53">
        <v>22.856041539671502</v>
      </c>
      <c r="F53" t="s">
        <v>157</v>
      </c>
      <c r="G53" t="s">
        <v>157</v>
      </c>
      <c r="H53" t="s">
        <v>157</v>
      </c>
      <c r="I53" t="s">
        <v>157</v>
      </c>
      <c r="J53" t="s">
        <v>202</v>
      </c>
      <c r="K53">
        <v>0</v>
      </c>
      <c r="L53" t="s">
        <v>203</v>
      </c>
      <c r="M53">
        <v>0</v>
      </c>
    </row>
    <row r="54" spans="1:13" x14ac:dyDescent="0.35">
      <c r="A54" t="s">
        <v>200</v>
      </c>
      <c r="B54" t="s">
        <v>201</v>
      </c>
      <c r="C54">
        <v>1</v>
      </c>
      <c r="D54" t="s">
        <v>77</v>
      </c>
      <c r="E54">
        <v>22.783477043591599</v>
      </c>
      <c r="F54" t="s">
        <v>157</v>
      </c>
      <c r="G54" t="s">
        <v>157</v>
      </c>
      <c r="H54" t="s">
        <v>157</v>
      </c>
      <c r="I54" t="s">
        <v>157</v>
      </c>
      <c r="J54" t="s">
        <v>202</v>
      </c>
      <c r="K54">
        <v>0</v>
      </c>
      <c r="L54" t="s">
        <v>203</v>
      </c>
      <c r="M54">
        <v>0</v>
      </c>
    </row>
    <row r="55" spans="1:13" x14ac:dyDescent="0.35">
      <c r="A55" t="s">
        <v>200</v>
      </c>
      <c r="B55" t="s">
        <v>201</v>
      </c>
      <c r="C55">
        <v>1</v>
      </c>
      <c r="D55" t="s">
        <v>78</v>
      </c>
      <c r="E55">
        <v>22.7228462643223</v>
      </c>
      <c r="F55" t="s">
        <v>157</v>
      </c>
      <c r="G55" t="s">
        <v>157</v>
      </c>
      <c r="H55" t="s">
        <v>157</v>
      </c>
      <c r="I55" t="s">
        <v>157</v>
      </c>
      <c r="J55" t="s">
        <v>202</v>
      </c>
      <c r="K55">
        <v>0</v>
      </c>
      <c r="L55" t="s">
        <v>203</v>
      </c>
      <c r="M55">
        <v>0</v>
      </c>
    </row>
    <row r="56" spans="1:13" x14ac:dyDescent="0.35">
      <c r="A56" t="s">
        <v>200</v>
      </c>
      <c r="B56" t="s">
        <v>201</v>
      </c>
      <c r="C56">
        <v>1</v>
      </c>
      <c r="D56" t="s">
        <v>79</v>
      </c>
      <c r="E56">
        <v>23.1604465533288</v>
      </c>
      <c r="F56" t="s">
        <v>157</v>
      </c>
      <c r="G56" t="s">
        <v>157</v>
      </c>
      <c r="H56" t="s">
        <v>157</v>
      </c>
      <c r="I56" t="s">
        <v>157</v>
      </c>
      <c r="J56" t="s">
        <v>202</v>
      </c>
      <c r="K56">
        <v>0</v>
      </c>
      <c r="L56" t="s">
        <v>203</v>
      </c>
      <c r="M56">
        <v>0</v>
      </c>
    </row>
    <row r="57" spans="1:13" x14ac:dyDescent="0.35">
      <c r="A57" t="s">
        <v>200</v>
      </c>
      <c r="B57" t="s">
        <v>201</v>
      </c>
      <c r="C57">
        <v>1</v>
      </c>
      <c r="D57" t="s">
        <v>80</v>
      </c>
      <c r="E57">
        <v>23.0399701076424</v>
      </c>
      <c r="F57" t="s">
        <v>157</v>
      </c>
      <c r="G57" t="s">
        <v>157</v>
      </c>
      <c r="H57" t="s">
        <v>157</v>
      </c>
      <c r="I57" t="s">
        <v>157</v>
      </c>
      <c r="J57" t="s">
        <v>202</v>
      </c>
      <c r="K57">
        <v>0</v>
      </c>
      <c r="L57" t="s">
        <v>203</v>
      </c>
      <c r="M57">
        <v>0</v>
      </c>
    </row>
    <row r="58" spans="1:13" x14ac:dyDescent="0.35">
      <c r="A58" t="s">
        <v>200</v>
      </c>
      <c r="B58" t="s">
        <v>201</v>
      </c>
      <c r="C58">
        <v>1</v>
      </c>
      <c r="D58" t="s">
        <v>81</v>
      </c>
      <c r="E58">
        <v>23.045816696038699</v>
      </c>
      <c r="F58" t="s">
        <v>157</v>
      </c>
      <c r="G58" t="s">
        <v>157</v>
      </c>
      <c r="H58" t="s">
        <v>157</v>
      </c>
      <c r="I58" t="s">
        <v>157</v>
      </c>
      <c r="J58" t="s">
        <v>202</v>
      </c>
      <c r="K58">
        <v>0</v>
      </c>
      <c r="L58" t="s">
        <v>203</v>
      </c>
      <c r="M58">
        <v>0</v>
      </c>
    </row>
    <row r="59" spans="1:13" x14ac:dyDescent="0.35">
      <c r="A59" t="s">
        <v>200</v>
      </c>
      <c r="B59" t="s">
        <v>201</v>
      </c>
      <c r="C59">
        <v>1</v>
      </c>
      <c r="D59" t="s">
        <v>82</v>
      </c>
      <c r="E59" t="s">
        <v>157</v>
      </c>
      <c r="F59" t="s">
        <v>157</v>
      </c>
      <c r="G59" t="s">
        <v>157</v>
      </c>
      <c r="H59" t="s">
        <v>157</v>
      </c>
      <c r="I59" t="s">
        <v>157</v>
      </c>
      <c r="J59" t="s">
        <v>204</v>
      </c>
      <c r="K59">
        <v>0</v>
      </c>
      <c r="L59" t="s">
        <v>203</v>
      </c>
      <c r="M59">
        <v>0</v>
      </c>
    </row>
    <row r="60" spans="1:13" x14ac:dyDescent="0.35">
      <c r="A60" t="s">
        <v>200</v>
      </c>
      <c r="B60" t="s">
        <v>201</v>
      </c>
      <c r="C60">
        <v>1</v>
      </c>
      <c r="D60" t="s">
        <v>83</v>
      </c>
      <c r="E60" t="s">
        <v>157</v>
      </c>
      <c r="F60" t="s">
        <v>157</v>
      </c>
      <c r="G60" t="s">
        <v>157</v>
      </c>
      <c r="H60" t="s">
        <v>157</v>
      </c>
      <c r="I60" t="s">
        <v>157</v>
      </c>
      <c r="J60" t="s">
        <v>204</v>
      </c>
      <c r="K60">
        <v>0</v>
      </c>
      <c r="L60" t="s">
        <v>203</v>
      </c>
      <c r="M60">
        <v>0</v>
      </c>
    </row>
    <row r="61" spans="1:13" x14ac:dyDescent="0.35">
      <c r="A61" t="s">
        <v>200</v>
      </c>
      <c r="B61" t="s">
        <v>201</v>
      </c>
      <c r="C61">
        <v>1</v>
      </c>
      <c r="D61" t="s">
        <v>84</v>
      </c>
      <c r="E61" t="s">
        <v>157</v>
      </c>
      <c r="F61" t="s">
        <v>157</v>
      </c>
      <c r="G61" t="s">
        <v>157</v>
      </c>
      <c r="H61" t="s">
        <v>157</v>
      </c>
      <c r="I61" t="s">
        <v>157</v>
      </c>
      <c r="J61" t="s">
        <v>204</v>
      </c>
      <c r="K61">
        <v>0</v>
      </c>
      <c r="L61" t="s">
        <v>203</v>
      </c>
      <c r="M61">
        <v>0</v>
      </c>
    </row>
    <row r="62" spans="1:13" x14ac:dyDescent="0.35">
      <c r="A62" t="s">
        <v>200</v>
      </c>
      <c r="B62" t="s">
        <v>201</v>
      </c>
      <c r="C62">
        <v>1</v>
      </c>
      <c r="D62" t="s">
        <v>85</v>
      </c>
      <c r="E62">
        <v>23.323427123132099</v>
      </c>
      <c r="F62" t="s">
        <v>157</v>
      </c>
      <c r="G62" t="s">
        <v>157</v>
      </c>
      <c r="H62" t="s">
        <v>157</v>
      </c>
      <c r="I62" t="s">
        <v>157</v>
      </c>
      <c r="J62" t="s">
        <v>202</v>
      </c>
      <c r="K62">
        <v>0</v>
      </c>
      <c r="L62" t="s">
        <v>203</v>
      </c>
      <c r="M62">
        <v>0</v>
      </c>
    </row>
    <row r="63" spans="1:13" x14ac:dyDescent="0.35">
      <c r="A63" t="s">
        <v>200</v>
      </c>
      <c r="B63" t="s">
        <v>201</v>
      </c>
      <c r="C63">
        <v>1</v>
      </c>
      <c r="D63" t="s">
        <v>86</v>
      </c>
      <c r="E63">
        <v>23.3439928988223</v>
      </c>
      <c r="F63" t="s">
        <v>157</v>
      </c>
      <c r="G63" t="s">
        <v>157</v>
      </c>
      <c r="H63" t="s">
        <v>157</v>
      </c>
      <c r="I63" t="s">
        <v>157</v>
      </c>
      <c r="J63" t="s">
        <v>202</v>
      </c>
      <c r="K63">
        <v>0</v>
      </c>
      <c r="L63" t="s">
        <v>203</v>
      </c>
      <c r="M63">
        <v>0</v>
      </c>
    </row>
    <row r="64" spans="1:13" x14ac:dyDescent="0.35">
      <c r="A64" t="s">
        <v>200</v>
      </c>
      <c r="B64" t="s">
        <v>201</v>
      </c>
      <c r="C64">
        <v>1</v>
      </c>
      <c r="D64" t="s">
        <v>87</v>
      </c>
      <c r="E64">
        <v>23.308622124605499</v>
      </c>
      <c r="F64" t="s">
        <v>157</v>
      </c>
      <c r="G64" t="s">
        <v>157</v>
      </c>
      <c r="H64" t="s">
        <v>157</v>
      </c>
      <c r="I64" t="s">
        <v>157</v>
      </c>
      <c r="J64" t="s">
        <v>202</v>
      </c>
      <c r="K64">
        <v>0</v>
      </c>
      <c r="L64" t="s">
        <v>203</v>
      </c>
      <c r="M64">
        <v>0</v>
      </c>
    </row>
    <row r="65" spans="1:13" x14ac:dyDescent="0.35">
      <c r="A65" t="s">
        <v>200</v>
      </c>
      <c r="B65" t="s">
        <v>201</v>
      </c>
      <c r="C65">
        <v>1</v>
      </c>
      <c r="D65" t="s">
        <v>88</v>
      </c>
      <c r="E65">
        <v>24.232693899349901</v>
      </c>
      <c r="F65" t="s">
        <v>157</v>
      </c>
      <c r="G65" t="s">
        <v>157</v>
      </c>
      <c r="H65" t="s">
        <v>157</v>
      </c>
      <c r="I65" t="s">
        <v>157</v>
      </c>
      <c r="J65" t="s">
        <v>202</v>
      </c>
      <c r="K65">
        <v>0</v>
      </c>
      <c r="L65" t="s">
        <v>203</v>
      </c>
      <c r="M65">
        <v>0</v>
      </c>
    </row>
    <row r="66" spans="1:13" x14ac:dyDescent="0.35">
      <c r="A66" t="s">
        <v>200</v>
      </c>
      <c r="B66" t="s">
        <v>201</v>
      </c>
      <c r="C66">
        <v>1</v>
      </c>
      <c r="D66" t="s">
        <v>89</v>
      </c>
      <c r="E66">
        <v>24.486974523597102</v>
      </c>
      <c r="F66" t="s">
        <v>157</v>
      </c>
      <c r="G66" t="s">
        <v>157</v>
      </c>
      <c r="H66" t="s">
        <v>157</v>
      </c>
      <c r="I66" t="s">
        <v>157</v>
      </c>
      <c r="J66" t="s">
        <v>202</v>
      </c>
      <c r="K66">
        <v>0</v>
      </c>
      <c r="L66" t="s">
        <v>203</v>
      </c>
      <c r="M66">
        <v>0</v>
      </c>
    </row>
    <row r="67" spans="1:13" x14ac:dyDescent="0.35">
      <c r="A67" t="s">
        <v>200</v>
      </c>
      <c r="B67" t="s">
        <v>201</v>
      </c>
      <c r="C67">
        <v>1</v>
      </c>
      <c r="D67" t="s">
        <v>90</v>
      </c>
      <c r="E67">
        <v>24.454032668343</v>
      </c>
      <c r="F67" t="s">
        <v>157</v>
      </c>
      <c r="G67" t="s">
        <v>157</v>
      </c>
      <c r="H67" t="s">
        <v>157</v>
      </c>
      <c r="I67" t="s">
        <v>157</v>
      </c>
      <c r="J67" t="s">
        <v>202</v>
      </c>
      <c r="K67">
        <v>0</v>
      </c>
      <c r="L67" t="s">
        <v>203</v>
      </c>
      <c r="M67">
        <v>0</v>
      </c>
    </row>
    <row r="68" spans="1:13" x14ac:dyDescent="0.35">
      <c r="A68" t="s">
        <v>200</v>
      </c>
      <c r="B68" t="s">
        <v>201</v>
      </c>
      <c r="C68">
        <v>1</v>
      </c>
      <c r="D68" t="s">
        <v>91</v>
      </c>
      <c r="E68">
        <v>22.878729431088601</v>
      </c>
      <c r="F68" t="s">
        <v>157</v>
      </c>
      <c r="G68" t="s">
        <v>157</v>
      </c>
      <c r="H68" t="s">
        <v>157</v>
      </c>
      <c r="I68" t="s">
        <v>157</v>
      </c>
      <c r="J68" t="s">
        <v>202</v>
      </c>
      <c r="K68">
        <v>0</v>
      </c>
      <c r="L68" t="s">
        <v>203</v>
      </c>
      <c r="M68">
        <v>0</v>
      </c>
    </row>
    <row r="69" spans="1:13" x14ac:dyDescent="0.35">
      <c r="A69" t="s">
        <v>200</v>
      </c>
      <c r="B69" t="s">
        <v>201</v>
      </c>
      <c r="C69">
        <v>1</v>
      </c>
      <c r="D69" t="s">
        <v>92</v>
      </c>
      <c r="E69">
        <v>22.965656161863599</v>
      </c>
      <c r="F69" t="s">
        <v>157</v>
      </c>
      <c r="G69" t="s">
        <v>157</v>
      </c>
      <c r="H69" t="s">
        <v>157</v>
      </c>
      <c r="I69" t="s">
        <v>157</v>
      </c>
      <c r="J69" t="s">
        <v>202</v>
      </c>
      <c r="K69">
        <v>0</v>
      </c>
      <c r="L69" t="s">
        <v>203</v>
      </c>
      <c r="M69">
        <v>0</v>
      </c>
    </row>
    <row r="70" spans="1:13" x14ac:dyDescent="0.35">
      <c r="A70" t="s">
        <v>200</v>
      </c>
      <c r="B70" t="s">
        <v>201</v>
      </c>
      <c r="C70">
        <v>1</v>
      </c>
      <c r="D70" t="s">
        <v>93</v>
      </c>
      <c r="E70">
        <v>22.8518576354241</v>
      </c>
      <c r="F70" t="s">
        <v>157</v>
      </c>
      <c r="G70" t="s">
        <v>157</v>
      </c>
      <c r="H70" t="s">
        <v>157</v>
      </c>
      <c r="I70" t="s">
        <v>157</v>
      </c>
      <c r="J70" t="s">
        <v>202</v>
      </c>
      <c r="K70">
        <v>0</v>
      </c>
      <c r="L70" t="s">
        <v>203</v>
      </c>
      <c r="M70">
        <v>0</v>
      </c>
    </row>
    <row r="71" spans="1:13" x14ac:dyDescent="0.35">
      <c r="A71" t="s">
        <v>200</v>
      </c>
      <c r="B71" t="s">
        <v>201</v>
      </c>
      <c r="C71">
        <v>1</v>
      </c>
      <c r="D71" t="s">
        <v>94</v>
      </c>
      <c r="E71" t="s">
        <v>157</v>
      </c>
      <c r="F71" t="s">
        <v>157</v>
      </c>
      <c r="G71" t="s">
        <v>157</v>
      </c>
      <c r="H71" t="s">
        <v>157</v>
      </c>
      <c r="I71" t="s">
        <v>157</v>
      </c>
      <c r="J71" t="s">
        <v>204</v>
      </c>
      <c r="K71">
        <v>0</v>
      </c>
      <c r="L71" t="s">
        <v>203</v>
      </c>
      <c r="M71">
        <v>0</v>
      </c>
    </row>
    <row r="72" spans="1:13" x14ac:dyDescent="0.35">
      <c r="A72" t="s">
        <v>200</v>
      </c>
      <c r="B72" t="s">
        <v>201</v>
      </c>
      <c r="C72">
        <v>1</v>
      </c>
      <c r="D72" t="s">
        <v>95</v>
      </c>
      <c r="E72" t="s">
        <v>157</v>
      </c>
      <c r="F72" t="s">
        <v>157</v>
      </c>
      <c r="G72" t="s">
        <v>157</v>
      </c>
      <c r="H72" t="s">
        <v>157</v>
      </c>
      <c r="I72" t="s">
        <v>157</v>
      </c>
      <c r="J72" t="s">
        <v>204</v>
      </c>
      <c r="K72">
        <v>0</v>
      </c>
      <c r="L72" t="s">
        <v>203</v>
      </c>
      <c r="M72">
        <v>0</v>
      </c>
    </row>
    <row r="73" spans="1:13" x14ac:dyDescent="0.35">
      <c r="A73" t="s">
        <v>200</v>
      </c>
      <c r="B73" t="s">
        <v>201</v>
      </c>
      <c r="C73">
        <v>1</v>
      </c>
      <c r="D73" t="s">
        <v>96</v>
      </c>
      <c r="E73" t="s">
        <v>157</v>
      </c>
      <c r="F73" t="s">
        <v>157</v>
      </c>
      <c r="G73" t="s">
        <v>157</v>
      </c>
      <c r="H73" t="s">
        <v>157</v>
      </c>
      <c r="I73" t="s">
        <v>157</v>
      </c>
      <c r="J73" t="s">
        <v>204</v>
      </c>
      <c r="K73">
        <v>0</v>
      </c>
      <c r="L73" t="s">
        <v>203</v>
      </c>
      <c r="M73">
        <v>0</v>
      </c>
    </row>
    <row r="74" spans="1:13" x14ac:dyDescent="0.35">
      <c r="A74" t="s">
        <v>200</v>
      </c>
      <c r="B74" t="s">
        <v>201</v>
      </c>
      <c r="C74">
        <v>1</v>
      </c>
      <c r="D74" t="s">
        <v>97</v>
      </c>
      <c r="E74">
        <v>17.8546948166344</v>
      </c>
      <c r="F74" t="s">
        <v>157</v>
      </c>
      <c r="G74" t="s">
        <v>157</v>
      </c>
      <c r="H74" t="s">
        <v>157</v>
      </c>
      <c r="I74" t="s">
        <v>157</v>
      </c>
      <c r="J74" t="s">
        <v>202</v>
      </c>
      <c r="K74">
        <v>0</v>
      </c>
      <c r="L74" t="s">
        <v>203</v>
      </c>
      <c r="M74">
        <v>0</v>
      </c>
    </row>
    <row r="75" spans="1:13" x14ac:dyDescent="0.35">
      <c r="A75" t="s">
        <v>200</v>
      </c>
      <c r="B75" t="s">
        <v>201</v>
      </c>
      <c r="C75">
        <v>1</v>
      </c>
      <c r="D75" t="s">
        <v>98</v>
      </c>
      <c r="E75">
        <v>17.923610213384698</v>
      </c>
      <c r="F75" t="s">
        <v>157</v>
      </c>
      <c r="G75" t="s">
        <v>157</v>
      </c>
      <c r="H75" t="s">
        <v>157</v>
      </c>
      <c r="I75" t="s">
        <v>157</v>
      </c>
      <c r="J75" t="s">
        <v>202</v>
      </c>
      <c r="K75">
        <v>0</v>
      </c>
      <c r="L75" t="s">
        <v>203</v>
      </c>
      <c r="M75">
        <v>0</v>
      </c>
    </row>
    <row r="76" spans="1:13" x14ac:dyDescent="0.35">
      <c r="A76" t="s">
        <v>200</v>
      </c>
      <c r="B76" t="s">
        <v>201</v>
      </c>
      <c r="C76">
        <v>1</v>
      </c>
      <c r="D76" t="s">
        <v>99</v>
      </c>
      <c r="E76">
        <v>17.860711707087699</v>
      </c>
      <c r="F76" t="s">
        <v>157</v>
      </c>
      <c r="G76" t="s">
        <v>157</v>
      </c>
      <c r="H76" t="s">
        <v>157</v>
      </c>
      <c r="I76" t="s">
        <v>157</v>
      </c>
      <c r="J76" t="s">
        <v>202</v>
      </c>
      <c r="K76">
        <v>0</v>
      </c>
      <c r="L76" t="s">
        <v>203</v>
      </c>
      <c r="M76">
        <v>0</v>
      </c>
    </row>
    <row r="77" spans="1:13" x14ac:dyDescent="0.35">
      <c r="A77" t="s">
        <v>200</v>
      </c>
      <c r="B77" t="s">
        <v>201</v>
      </c>
      <c r="C77">
        <v>1</v>
      </c>
      <c r="D77" t="s">
        <v>100</v>
      </c>
      <c r="E77">
        <v>17.772128636861801</v>
      </c>
      <c r="F77" t="s">
        <v>157</v>
      </c>
      <c r="G77" t="s">
        <v>157</v>
      </c>
      <c r="H77" t="s">
        <v>157</v>
      </c>
      <c r="I77" t="s">
        <v>157</v>
      </c>
      <c r="J77" t="s">
        <v>202</v>
      </c>
      <c r="K77">
        <v>0</v>
      </c>
      <c r="L77" t="s">
        <v>203</v>
      </c>
      <c r="M77">
        <v>0</v>
      </c>
    </row>
    <row r="78" spans="1:13" x14ac:dyDescent="0.35">
      <c r="A78" t="s">
        <v>200</v>
      </c>
      <c r="B78" t="s">
        <v>201</v>
      </c>
      <c r="C78">
        <v>1</v>
      </c>
      <c r="D78" t="s">
        <v>101</v>
      </c>
      <c r="E78">
        <v>18.113771299136399</v>
      </c>
      <c r="F78" t="s">
        <v>157</v>
      </c>
      <c r="G78" t="s">
        <v>157</v>
      </c>
      <c r="H78" t="s">
        <v>157</v>
      </c>
      <c r="I78" t="s">
        <v>157</v>
      </c>
      <c r="J78" t="s">
        <v>202</v>
      </c>
      <c r="K78">
        <v>0</v>
      </c>
      <c r="L78" t="s">
        <v>203</v>
      </c>
      <c r="M78">
        <v>0</v>
      </c>
    </row>
    <row r="79" spans="1:13" x14ac:dyDescent="0.35">
      <c r="A79" t="s">
        <v>200</v>
      </c>
      <c r="B79" t="s">
        <v>201</v>
      </c>
      <c r="C79">
        <v>1</v>
      </c>
      <c r="D79" t="s">
        <v>102</v>
      </c>
      <c r="E79">
        <v>18.002736539020699</v>
      </c>
      <c r="F79" t="s">
        <v>157</v>
      </c>
      <c r="G79" t="s">
        <v>157</v>
      </c>
      <c r="H79" t="s">
        <v>157</v>
      </c>
      <c r="I79" t="s">
        <v>157</v>
      </c>
      <c r="J79" t="s">
        <v>202</v>
      </c>
      <c r="K79">
        <v>0</v>
      </c>
      <c r="L79" t="s">
        <v>203</v>
      </c>
      <c r="M79">
        <v>0</v>
      </c>
    </row>
    <row r="80" spans="1:13" x14ac:dyDescent="0.35">
      <c r="A80" t="s">
        <v>200</v>
      </c>
      <c r="B80" t="s">
        <v>201</v>
      </c>
      <c r="C80">
        <v>1</v>
      </c>
      <c r="D80" t="s">
        <v>103</v>
      </c>
      <c r="E80">
        <v>17.729259408684101</v>
      </c>
      <c r="F80" t="s">
        <v>157</v>
      </c>
      <c r="G80" t="s">
        <v>157</v>
      </c>
      <c r="H80" t="s">
        <v>157</v>
      </c>
      <c r="I80" t="s">
        <v>157</v>
      </c>
      <c r="J80" t="s">
        <v>202</v>
      </c>
      <c r="K80">
        <v>0</v>
      </c>
      <c r="L80" t="s">
        <v>203</v>
      </c>
      <c r="M80">
        <v>0</v>
      </c>
    </row>
    <row r="81" spans="1:13" x14ac:dyDescent="0.35">
      <c r="A81" t="s">
        <v>200</v>
      </c>
      <c r="B81" t="s">
        <v>201</v>
      </c>
      <c r="C81">
        <v>1</v>
      </c>
      <c r="D81" t="s">
        <v>104</v>
      </c>
      <c r="E81">
        <v>17.5334094174341</v>
      </c>
      <c r="F81" t="s">
        <v>157</v>
      </c>
      <c r="G81" t="s">
        <v>157</v>
      </c>
      <c r="H81" t="s">
        <v>157</v>
      </c>
      <c r="I81" t="s">
        <v>157</v>
      </c>
      <c r="J81" t="s">
        <v>202</v>
      </c>
      <c r="K81">
        <v>0</v>
      </c>
      <c r="L81" t="s">
        <v>203</v>
      </c>
      <c r="M81">
        <v>0</v>
      </c>
    </row>
    <row r="82" spans="1:13" x14ac:dyDescent="0.35">
      <c r="A82" t="s">
        <v>200</v>
      </c>
      <c r="B82" t="s">
        <v>201</v>
      </c>
      <c r="C82">
        <v>1</v>
      </c>
      <c r="D82" t="s">
        <v>105</v>
      </c>
      <c r="E82">
        <v>17.625899309706</v>
      </c>
      <c r="F82" t="s">
        <v>157</v>
      </c>
      <c r="G82" t="s">
        <v>157</v>
      </c>
      <c r="H82" t="s">
        <v>157</v>
      </c>
      <c r="I82" t="s">
        <v>157</v>
      </c>
      <c r="J82" t="s">
        <v>202</v>
      </c>
      <c r="K82">
        <v>0</v>
      </c>
      <c r="L82" t="s">
        <v>203</v>
      </c>
      <c r="M82">
        <v>0</v>
      </c>
    </row>
    <row r="83" spans="1:13" x14ac:dyDescent="0.35">
      <c r="A83" t="s">
        <v>200</v>
      </c>
      <c r="B83" t="s">
        <v>201</v>
      </c>
      <c r="C83">
        <v>1</v>
      </c>
      <c r="D83" t="s">
        <v>106</v>
      </c>
      <c r="E83" t="s">
        <v>157</v>
      </c>
      <c r="F83" t="s">
        <v>157</v>
      </c>
      <c r="G83" t="s">
        <v>157</v>
      </c>
      <c r="H83" t="s">
        <v>157</v>
      </c>
      <c r="I83" t="s">
        <v>157</v>
      </c>
      <c r="J83" t="s">
        <v>204</v>
      </c>
      <c r="K83">
        <v>0</v>
      </c>
      <c r="L83" t="s">
        <v>203</v>
      </c>
      <c r="M83">
        <v>0</v>
      </c>
    </row>
    <row r="84" spans="1:13" x14ac:dyDescent="0.35">
      <c r="A84" t="s">
        <v>200</v>
      </c>
      <c r="B84" t="s">
        <v>201</v>
      </c>
      <c r="C84">
        <v>1</v>
      </c>
      <c r="D84" t="s">
        <v>107</v>
      </c>
      <c r="E84" t="s">
        <v>157</v>
      </c>
      <c r="F84" t="s">
        <v>157</v>
      </c>
      <c r="G84" t="s">
        <v>157</v>
      </c>
      <c r="H84" t="s">
        <v>157</v>
      </c>
      <c r="I84" t="s">
        <v>157</v>
      </c>
      <c r="J84" t="s">
        <v>204</v>
      </c>
      <c r="K84">
        <v>0</v>
      </c>
      <c r="L84" t="s">
        <v>203</v>
      </c>
      <c r="M84">
        <v>0</v>
      </c>
    </row>
    <row r="85" spans="1:13" x14ac:dyDescent="0.35">
      <c r="A85" t="s">
        <v>200</v>
      </c>
      <c r="B85" t="s">
        <v>201</v>
      </c>
      <c r="C85">
        <v>1</v>
      </c>
      <c r="D85" t="s">
        <v>108</v>
      </c>
      <c r="E85" t="s">
        <v>157</v>
      </c>
      <c r="F85" t="s">
        <v>157</v>
      </c>
      <c r="G85" t="s">
        <v>157</v>
      </c>
      <c r="H85" t="s">
        <v>157</v>
      </c>
      <c r="I85" t="s">
        <v>157</v>
      </c>
      <c r="J85" t="s">
        <v>204</v>
      </c>
      <c r="K85">
        <v>0</v>
      </c>
      <c r="L85" t="s">
        <v>203</v>
      </c>
      <c r="M85">
        <v>0</v>
      </c>
    </row>
    <row r="86" spans="1:13" x14ac:dyDescent="0.35">
      <c r="A86" t="s">
        <v>200</v>
      </c>
      <c r="B86" t="s">
        <v>201</v>
      </c>
      <c r="C86">
        <v>1</v>
      </c>
      <c r="D86" t="s">
        <v>109</v>
      </c>
      <c r="E86">
        <v>18.1456332112386</v>
      </c>
      <c r="F86" t="s">
        <v>157</v>
      </c>
      <c r="G86" t="s">
        <v>157</v>
      </c>
      <c r="H86" t="s">
        <v>157</v>
      </c>
      <c r="I86" t="s">
        <v>157</v>
      </c>
      <c r="J86" t="s">
        <v>202</v>
      </c>
      <c r="K86">
        <v>0</v>
      </c>
      <c r="L86" t="s">
        <v>203</v>
      </c>
      <c r="M86">
        <v>0</v>
      </c>
    </row>
    <row r="87" spans="1:13" x14ac:dyDescent="0.35">
      <c r="A87" t="s">
        <v>200</v>
      </c>
      <c r="B87" t="s">
        <v>201</v>
      </c>
      <c r="C87">
        <v>1</v>
      </c>
      <c r="D87" t="s">
        <v>110</v>
      </c>
      <c r="E87">
        <v>18.1156097586735</v>
      </c>
      <c r="F87" t="s">
        <v>157</v>
      </c>
      <c r="G87" t="s">
        <v>157</v>
      </c>
      <c r="H87" t="s">
        <v>157</v>
      </c>
      <c r="I87" t="s">
        <v>157</v>
      </c>
      <c r="J87" t="s">
        <v>202</v>
      </c>
      <c r="K87">
        <v>0</v>
      </c>
      <c r="L87" t="s">
        <v>203</v>
      </c>
      <c r="M87">
        <v>0</v>
      </c>
    </row>
    <row r="88" spans="1:13" x14ac:dyDescent="0.35">
      <c r="A88" t="s">
        <v>200</v>
      </c>
      <c r="B88" t="s">
        <v>201</v>
      </c>
      <c r="C88">
        <v>1</v>
      </c>
      <c r="D88" t="s">
        <v>111</v>
      </c>
      <c r="E88">
        <v>17.889331606478098</v>
      </c>
      <c r="F88" t="s">
        <v>157</v>
      </c>
      <c r="G88" t="s">
        <v>157</v>
      </c>
      <c r="H88" t="s">
        <v>157</v>
      </c>
      <c r="I88" t="s">
        <v>157</v>
      </c>
      <c r="J88" t="s">
        <v>202</v>
      </c>
      <c r="K88">
        <v>0</v>
      </c>
      <c r="L88" t="s">
        <v>203</v>
      </c>
      <c r="M88">
        <v>0</v>
      </c>
    </row>
    <row r="89" spans="1:13" x14ac:dyDescent="0.35">
      <c r="A89" t="s">
        <v>200</v>
      </c>
      <c r="B89" t="s">
        <v>201</v>
      </c>
      <c r="C89">
        <v>1</v>
      </c>
      <c r="D89" t="s">
        <v>112</v>
      </c>
      <c r="E89">
        <v>17.511526198085502</v>
      </c>
      <c r="F89" t="s">
        <v>157</v>
      </c>
      <c r="G89" t="s">
        <v>157</v>
      </c>
      <c r="H89" t="s">
        <v>157</v>
      </c>
      <c r="I89" t="s">
        <v>157</v>
      </c>
      <c r="J89" t="s">
        <v>202</v>
      </c>
      <c r="K89">
        <v>0</v>
      </c>
      <c r="L89" t="s">
        <v>203</v>
      </c>
      <c r="M89">
        <v>0</v>
      </c>
    </row>
    <row r="90" spans="1:13" x14ac:dyDescent="0.35">
      <c r="A90" t="s">
        <v>200</v>
      </c>
      <c r="B90" t="s">
        <v>201</v>
      </c>
      <c r="C90">
        <v>1</v>
      </c>
      <c r="D90" t="s">
        <v>113</v>
      </c>
      <c r="E90">
        <v>17.529318673652799</v>
      </c>
      <c r="F90" t="s">
        <v>157</v>
      </c>
      <c r="G90" t="s">
        <v>157</v>
      </c>
      <c r="H90" t="s">
        <v>157</v>
      </c>
      <c r="I90" t="s">
        <v>157</v>
      </c>
      <c r="J90" t="s">
        <v>202</v>
      </c>
      <c r="K90">
        <v>0</v>
      </c>
      <c r="L90" t="s">
        <v>203</v>
      </c>
      <c r="M90">
        <v>0</v>
      </c>
    </row>
    <row r="91" spans="1:13" x14ac:dyDescent="0.35">
      <c r="A91" t="s">
        <v>200</v>
      </c>
      <c r="B91" t="s">
        <v>201</v>
      </c>
      <c r="C91">
        <v>1</v>
      </c>
      <c r="D91" t="s">
        <v>114</v>
      </c>
      <c r="E91">
        <v>17.525800862386198</v>
      </c>
      <c r="F91" t="s">
        <v>157</v>
      </c>
      <c r="G91" t="s">
        <v>157</v>
      </c>
      <c r="H91" t="s">
        <v>157</v>
      </c>
      <c r="I91" t="s">
        <v>157</v>
      </c>
      <c r="J91" t="s">
        <v>202</v>
      </c>
      <c r="K91">
        <v>0</v>
      </c>
      <c r="L91" t="s">
        <v>203</v>
      </c>
      <c r="M91">
        <v>0</v>
      </c>
    </row>
    <row r="92" spans="1:13" x14ac:dyDescent="0.35">
      <c r="A92" t="s">
        <v>200</v>
      </c>
      <c r="B92" t="s">
        <v>201</v>
      </c>
      <c r="C92">
        <v>1</v>
      </c>
      <c r="D92" t="s">
        <v>115</v>
      </c>
      <c r="E92">
        <v>17.7499359938659</v>
      </c>
      <c r="F92" t="s">
        <v>157</v>
      </c>
      <c r="G92" t="s">
        <v>157</v>
      </c>
      <c r="H92" t="s">
        <v>157</v>
      </c>
      <c r="I92" t="s">
        <v>157</v>
      </c>
      <c r="J92" t="s">
        <v>202</v>
      </c>
      <c r="K92">
        <v>0</v>
      </c>
      <c r="L92" t="s">
        <v>203</v>
      </c>
      <c r="M92">
        <v>0</v>
      </c>
    </row>
    <row r="93" spans="1:13" x14ac:dyDescent="0.35">
      <c r="A93" t="s">
        <v>200</v>
      </c>
      <c r="B93" t="s">
        <v>201</v>
      </c>
      <c r="C93">
        <v>1</v>
      </c>
      <c r="D93" t="s">
        <v>116</v>
      </c>
      <c r="E93">
        <v>17.647375204202401</v>
      </c>
      <c r="F93" t="s">
        <v>157</v>
      </c>
      <c r="G93" t="s">
        <v>157</v>
      </c>
      <c r="H93" t="s">
        <v>157</v>
      </c>
      <c r="I93" t="s">
        <v>157</v>
      </c>
      <c r="J93" t="s">
        <v>202</v>
      </c>
      <c r="K93">
        <v>0</v>
      </c>
      <c r="L93" t="s">
        <v>203</v>
      </c>
      <c r="M93">
        <v>0</v>
      </c>
    </row>
    <row r="94" spans="1:13" x14ac:dyDescent="0.35">
      <c r="A94" t="s">
        <v>200</v>
      </c>
      <c r="B94" t="s">
        <v>201</v>
      </c>
      <c r="C94">
        <v>1</v>
      </c>
      <c r="D94" t="s">
        <v>117</v>
      </c>
      <c r="E94">
        <v>17.5969694603838</v>
      </c>
      <c r="F94" t="s">
        <v>157</v>
      </c>
      <c r="G94" t="s">
        <v>157</v>
      </c>
      <c r="H94" t="s">
        <v>157</v>
      </c>
      <c r="I94" t="s">
        <v>157</v>
      </c>
      <c r="J94" t="s">
        <v>202</v>
      </c>
      <c r="K94">
        <v>0</v>
      </c>
      <c r="L94" t="s">
        <v>203</v>
      </c>
      <c r="M94">
        <v>0</v>
      </c>
    </row>
    <row r="95" spans="1:13" x14ac:dyDescent="0.35">
      <c r="A95" t="s">
        <v>200</v>
      </c>
      <c r="B95" t="s">
        <v>201</v>
      </c>
      <c r="C95">
        <v>1</v>
      </c>
      <c r="D95" t="s">
        <v>118</v>
      </c>
      <c r="E95" t="s">
        <v>157</v>
      </c>
      <c r="F95" t="s">
        <v>157</v>
      </c>
      <c r="G95" t="s">
        <v>157</v>
      </c>
      <c r="H95" t="s">
        <v>157</v>
      </c>
      <c r="I95" t="s">
        <v>157</v>
      </c>
      <c r="J95" t="s">
        <v>204</v>
      </c>
      <c r="K95">
        <v>0</v>
      </c>
      <c r="L95" t="s">
        <v>203</v>
      </c>
      <c r="M95">
        <v>0</v>
      </c>
    </row>
    <row r="96" spans="1:13" x14ac:dyDescent="0.35">
      <c r="A96" t="s">
        <v>200</v>
      </c>
      <c r="B96" t="s">
        <v>201</v>
      </c>
      <c r="C96">
        <v>1</v>
      </c>
      <c r="D96" t="s">
        <v>119</v>
      </c>
      <c r="E96" t="s">
        <v>157</v>
      </c>
      <c r="F96" t="s">
        <v>157</v>
      </c>
      <c r="G96" t="s">
        <v>157</v>
      </c>
      <c r="H96" t="s">
        <v>157</v>
      </c>
      <c r="I96" t="s">
        <v>157</v>
      </c>
      <c r="J96" t="s">
        <v>204</v>
      </c>
      <c r="K96">
        <v>0</v>
      </c>
      <c r="L96" t="s">
        <v>203</v>
      </c>
      <c r="M96">
        <v>0</v>
      </c>
    </row>
    <row r="97" spans="1:13" x14ac:dyDescent="0.35">
      <c r="A97" t="s">
        <v>200</v>
      </c>
      <c r="B97" t="s">
        <v>201</v>
      </c>
      <c r="C97">
        <v>1</v>
      </c>
      <c r="D97" t="s">
        <v>120</v>
      </c>
      <c r="E97" t="s">
        <v>157</v>
      </c>
      <c r="F97" t="s">
        <v>157</v>
      </c>
      <c r="G97" t="s">
        <v>157</v>
      </c>
      <c r="H97" t="s">
        <v>157</v>
      </c>
      <c r="I97" t="s">
        <v>157</v>
      </c>
      <c r="J97" t="s">
        <v>204</v>
      </c>
      <c r="K97">
        <v>0</v>
      </c>
      <c r="L97" t="s">
        <v>203</v>
      </c>
      <c r="M9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49CE-3A77-4A42-8005-AC109DD08955}">
  <dimension ref="A1:F97"/>
  <sheetViews>
    <sheetView workbookViewId="0">
      <selection activeCell="E62" sqref="E62"/>
    </sheetView>
  </sheetViews>
  <sheetFormatPr defaultColWidth="8.83203125" defaultRowHeight="15.5" x14ac:dyDescent="0.35"/>
  <cols>
    <col min="3" max="3" width="19.1640625" customWidth="1"/>
  </cols>
  <sheetData>
    <row r="1" spans="1:6" x14ac:dyDescent="0.35">
      <c r="A1" t="s">
        <v>20</v>
      </c>
      <c r="B1" t="s">
        <v>128</v>
      </c>
      <c r="C1" t="s">
        <v>21</v>
      </c>
      <c r="D1" t="s">
        <v>22</v>
      </c>
      <c r="E1" t="s">
        <v>23</v>
      </c>
      <c r="F1" t="s">
        <v>24</v>
      </c>
    </row>
    <row r="2" spans="1:6" x14ac:dyDescent="0.35">
      <c r="A2" t="s">
        <v>25</v>
      </c>
      <c r="B2" t="s">
        <v>122</v>
      </c>
      <c r="C2" s="8" t="s">
        <v>154</v>
      </c>
      <c r="D2">
        <v>24.2513707398283</v>
      </c>
      <c r="E2">
        <f>AVERAGE(D2:D4)</f>
        <v>24.226156779581899</v>
      </c>
      <c r="F2">
        <f>STDEV(D2:D4)</f>
        <v>2.2169548243084338E-2</v>
      </c>
    </row>
    <row r="3" spans="1:6" x14ac:dyDescent="0.35">
      <c r="A3" t="s">
        <v>26</v>
      </c>
      <c r="B3" t="s">
        <v>122</v>
      </c>
      <c r="C3" s="8"/>
      <c r="D3">
        <v>24.2097182167802</v>
      </c>
    </row>
    <row r="4" spans="1:6" x14ac:dyDescent="0.35">
      <c r="A4" t="s">
        <v>27</v>
      </c>
      <c r="B4" t="s">
        <v>122</v>
      </c>
      <c r="C4" s="8"/>
      <c r="D4">
        <v>24.217381382137201</v>
      </c>
    </row>
    <row r="5" spans="1:6" x14ac:dyDescent="0.35">
      <c r="A5" t="s">
        <v>28</v>
      </c>
      <c r="B5" t="s">
        <v>122</v>
      </c>
      <c r="C5" s="8" t="s">
        <v>152</v>
      </c>
      <c r="D5">
        <v>24.103362957488901</v>
      </c>
      <c r="E5">
        <f>AVERAGE(D5:D7)</f>
        <v>24.077228339169299</v>
      </c>
      <c r="F5">
        <f>STDEV(D5:D7)</f>
        <v>4.3416354079933626E-2</v>
      </c>
    </row>
    <row r="6" spans="1:6" x14ac:dyDescent="0.35">
      <c r="A6" t="s">
        <v>29</v>
      </c>
      <c r="B6" t="s">
        <v>122</v>
      </c>
      <c r="C6" s="8"/>
      <c r="D6">
        <v>24.101211213484898</v>
      </c>
    </row>
    <row r="7" spans="1:6" x14ac:dyDescent="0.35">
      <c r="A7" t="s">
        <v>30</v>
      </c>
      <c r="B7" t="s">
        <v>122</v>
      </c>
      <c r="C7" s="8"/>
      <c r="D7">
        <v>24.0271108465341</v>
      </c>
    </row>
    <row r="8" spans="1:6" x14ac:dyDescent="0.35">
      <c r="A8" t="s">
        <v>31</v>
      </c>
      <c r="B8" t="s">
        <v>122</v>
      </c>
      <c r="C8" s="8" t="s">
        <v>155</v>
      </c>
      <c r="D8">
        <v>26.9209671337217</v>
      </c>
      <c r="E8">
        <f>AVERAGE(D8:D10)</f>
        <v>26.920622123934503</v>
      </c>
      <c r="F8">
        <f>STDEV(D8:D10)</f>
        <v>9.5474323633616839E-2</v>
      </c>
    </row>
    <row r="9" spans="1:6" x14ac:dyDescent="0.35">
      <c r="A9" t="s">
        <v>32</v>
      </c>
      <c r="B9" t="s">
        <v>122</v>
      </c>
      <c r="C9" s="8"/>
      <c r="D9">
        <v>27.015923475145499</v>
      </c>
    </row>
    <row r="10" spans="1:6" x14ac:dyDescent="0.35">
      <c r="A10" t="s">
        <v>33</v>
      </c>
      <c r="B10" t="s">
        <v>122</v>
      </c>
      <c r="C10" s="8"/>
      <c r="D10">
        <v>26.824975762936301</v>
      </c>
    </row>
    <row r="11" spans="1:6" x14ac:dyDescent="0.35">
      <c r="A11" t="s">
        <v>34</v>
      </c>
      <c r="B11" t="s">
        <v>122</v>
      </c>
      <c r="C11" t="s">
        <v>156</v>
      </c>
      <c r="D11">
        <v>27.9124444017102</v>
      </c>
      <c r="E11">
        <f>AVERAGE(D11:D13)</f>
        <v>27.961022449834569</v>
      </c>
      <c r="F11">
        <f>STDEV(D11:D13)</f>
        <v>6.3104557133047051E-2</v>
      </c>
    </row>
    <row r="12" spans="1:6" x14ac:dyDescent="0.35">
      <c r="A12" t="s">
        <v>35</v>
      </c>
      <c r="B12" t="s">
        <v>122</v>
      </c>
      <c r="D12">
        <v>28.0323467272848</v>
      </c>
    </row>
    <row r="13" spans="1:6" x14ac:dyDescent="0.35">
      <c r="A13" t="s">
        <v>36</v>
      </c>
      <c r="B13" t="s">
        <v>122</v>
      </c>
      <c r="D13">
        <v>27.938276220508701</v>
      </c>
    </row>
    <row r="14" spans="1:6" x14ac:dyDescent="0.35">
      <c r="A14" t="s">
        <v>37</v>
      </c>
      <c r="B14" t="s">
        <v>123</v>
      </c>
      <c r="C14" s="8" t="s">
        <v>154</v>
      </c>
      <c r="D14">
        <v>19.7781514984427</v>
      </c>
      <c r="E14">
        <f>AVERAGE(D14:D16)</f>
        <v>19.7662711375649</v>
      </c>
      <c r="F14">
        <f>STDEV(D14:D16)</f>
        <v>1.137023634549756E-2</v>
      </c>
    </row>
    <row r="15" spans="1:6" x14ac:dyDescent="0.35">
      <c r="A15" t="s">
        <v>38</v>
      </c>
      <c r="B15" t="s">
        <v>123</v>
      </c>
      <c r="C15" s="8"/>
      <c r="D15">
        <v>19.755491014604399</v>
      </c>
    </row>
    <row r="16" spans="1:6" x14ac:dyDescent="0.35">
      <c r="A16" t="s">
        <v>39</v>
      </c>
      <c r="B16" t="s">
        <v>123</v>
      </c>
      <c r="C16" s="8"/>
      <c r="D16">
        <v>19.7651708996476</v>
      </c>
    </row>
    <row r="17" spans="1:6" x14ac:dyDescent="0.35">
      <c r="A17" t="s">
        <v>40</v>
      </c>
      <c r="B17" t="s">
        <v>123</v>
      </c>
      <c r="C17" s="8" t="s">
        <v>152</v>
      </c>
      <c r="D17">
        <v>19.797492513446599</v>
      </c>
      <c r="E17">
        <f>AVERAGE(D17:D19)</f>
        <v>19.764573778953434</v>
      </c>
      <c r="F17">
        <f>STDEV(D17:D19)</f>
        <v>2.9180625615022535E-2</v>
      </c>
    </row>
    <row r="18" spans="1:6" x14ac:dyDescent="0.35">
      <c r="A18" t="s">
        <v>41</v>
      </c>
      <c r="B18" t="s">
        <v>123</v>
      </c>
      <c r="C18" s="8"/>
      <c r="D18">
        <v>19.7543414977678</v>
      </c>
    </row>
    <row r="19" spans="1:6" x14ac:dyDescent="0.35">
      <c r="A19" t="s">
        <v>42</v>
      </c>
      <c r="B19" t="s">
        <v>123</v>
      </c>
      <c r="C19" s="8"/>
      <c r="D19">
        <v>19.741887325645902</v>
      </c>
    </row>
    <row r="20" spans="1:6" x14ac:dyDescent="0.35">
      <c r="A20" t="s">
        <v>43</v>
      </c>
      <c r="B20" t="s">
        <v>123</v>
      </c>
      <c r="C20" s="8" t="s">
        <v>155</v>
      </c>
      <c r="D20">
        <v>35</v>
      </c>
      <c r="E20">
        <f>AVERAGE(D20:D22)</f>
        <v>35</v>
      </c>
      <c r="F20">
        <f>STDEV(D20:D22)</f>
        <v>0</v>
      </c>
    </row>
    <row r="21" spans="1:6" x14ac:dyDescent="0.35">
      <c r="A21" t="s">
        <v>44</v>
      </c>
      <c r="B21" t="s">
        <v>123</v>
      </c>
      <c r="C21" s="8"/>
      <c r="D21">
        <v>35</v>
      </c>
    </row>
    <row r="22" spans="1:6" x14ac:dyDescent="0.35">
      <c r="A22" t="s">
        <v>45</v>
      </c>
      <c r="B22" t="s">
        <v>123</v>
      </c>
      <c r="C22" s="8"/>
      <c r="D22">
        <v>35</v>
      </c>
    </row>
    <row r="23" spans="1:6" x14ac:dyDescent="0.35">
      <c r="A23" t="s">
        <v>46</v>
      </c>
      <c r="B23" t="s">
        <v>123</v>
      </c>
      <c r="C23" t="s">
        <v>156</v>
      </c>
      <c r="D23">
        <v>35</v>
      </c>
      <c r="E23">
        <f>AVERAGE(D23:D25)</f>
        <v>35</v>
      </c>
      <c r="F23">
        <f>STDEV(D23:D25)</f>
        <v>0</v>
      </c>
    </row>
    <row r="24" spans="1:6" x14ac:dyDescent="0.35">
      <c r="A24" t="s">
        <v>47</v>
      </c>
      <c r="B24" t="s">
        <v>123</v>
      </c>
      <c r="D24">
        <v>35</v>
      </c>
    </row>
    <row r="25" spans="1:6" x14ac:dyDescent="0.35">
      <c r="A25" t="s">
        <v>48</v>
      </c>
      <c r="B25" t="s">
        <v>123</v>
      </c>
      <c r="D25">
        <v>35</v>
      </c>
    </row>
    <row r="26" spans="1:6" x14ac:dyDescent="0.35">
      <c r="A26" t="s">
        <v>49</v>
      </c>
      <c r="B26" t="s">
        <v>124</v>
      </c>
      <c r="C26" s="8" t="s">
        <v>154</v>
      </c>
      <c r="D26">
        <v>18.545742179529999</v>
      </c>
      <c r="E26">
        <f>AVERAGE(D26:D28)</f>
        <v>18.539746716501998</v>
      </c>
      <c r="F26">
        <f>STDEV(D26:D28)</f>
        <v>1.3266250332813707E-2</v>
      </c>
    </row>
    <row r="27" spans="1:6" x14ac:dyDescent="0.35">
      <c r="A27" t="s">
        <v>50</v>
      </c>
      <c r="B27" t="s">
        <v>124</v>
      </c>
      <c r="C27" s="8"/>
      <c r="D27">
        <v>18.5245410279434</v>
      </c>
    </row>
    <row r="28" spans="1:6" x14ac:dyDescent="0.35">
      <c r="A28" t="s">
        <v>51</v>
      </c>
      <c r="B28" t="s">
        <v>124</v>
      </c>
      <c r="C28" s="8"/>
      <c r="D28">
        <v>18.5489569420326</v>
      </c>
    </row>
    <row r="29" spans="1:6" x14ac:dyDescent="0.35">
      <c r="A29" t="s">
        <v>52</v>
      </c>
      <c r="B29" t="s">
        <v>124</v>
      </c>
      <c r="C29" s="8" t="s">
        <v>152</v>
      </c>
      <c r="D29">
        <v>18.558611526050001</v>
      </c>
      <c r="E29">
        <f>AVERAGE(D29:D31)</f>
        <v>18.540963990721469</v>
      </c>
      <c r="F29">
        <f>STDEV(D29:D31)</f>
        <v>1.5780812013403242E-2</v>
      </c>
    </row>
    <row r="30" spans="1:6" x14ac:dyDescent="0.35">
      <c r="A30" t="s">
        <v>53</v>
      </c>
      <c r="B30" t="s">
        <v>124</v>
      </c>
      <c r="C30" s="8"/>
      <c r="D30">
        <v>18.536071813120198</v>
      </c>
    </row>
    <row r="31" spans="1:6" x14ac:dyDescent="0.35">
      <c r="A31" t="s">
        <v>54</v>
      </c>
      <c r="B31" t="s">
        <v>124</v>
      </c>
      <c r="C31" s="8"/>
      <c r="D31">
        <v>18.5282086329942</v>
      </c>
    </row>
    <row r="32" spans="1:6" x14ac:dyDescent="0.35">
      <c r="A32" t="s">
        <v>55</v>
      </c>
      <c r="B32" t="s">
        <v>124</v>
      </c>
      <c r="C32" s="8" t="s">
        <v>155</v>
      </c>
      <c r="D32">
        <v>22.526269306956401</v>
      </c>
      <c r="E32">
        <f>AVERAGE(D32:D34)</f>
        <v>22.446295310756899</v>
      </c>
      <c r="F32">
        <f>STDEV(D32:D34)</f>
        <v>8.0877801554745374E-2</v>
      </c>
    </row>
    <row r="33" spans="1:6" x14ac:dyDescent="0.35">
      <c r="A33" t="s">
        <v>56</v>
      </c>
      <c r="B33" t="s">
        <v>124</v>
      </c>
      <c r="C33" s="8"/>
      <c r="D33">
        <v>22.4480735940909</v>
      </c>
    </row>
    <row r="34" spans="1:6" x14ac:dyDescent="0.35">
      <c r="A34" t="s">
        <v>57</v>
      </c>
      <c r="B34" t="s">
        <v>124</v>
      </c>
      <c r="C34" s="8"/>
      <c r="D34">
        <v>22.364543031223398</v>
      </c>
    </row>
    <row r="35" spans="1:6" x14ac:dyDescent="0.35">
      <c r="A35" t="s">
        <v>58</v>
      </c>
      <c r="B35" t="s">
        <v>124</v>
      </c>
      <c r="C35" t="s">
        <v>156</v>
      </c>
      <c r="D35">
        <v>23.065703436327201</v>
      </c>
      <c r="E35">
        <f>AVERAGE(D35:D37)</f>
        <v>23.053075290868435</v>
      </c>
      <c r="F35">
        <f>STDEV(D35:D37)</f>
        <v>1.1445097143950147E-2</v>
      </c>
    </row>
    <row r="36" spans="1:6" x14ac:dyDescent="0.35">
      <c r="A36" t="s">
        <v>59</v>
      </c>
      <c r="B36" t="s">
        <v>124</v>
      </c>
      <c r="D36">
        <v>23.043386650709198</v>
      </c>
    </row>
    <row r="37" spans="1:6" x14ac:dyDescent="0.35">
      <c r="A37" t="s">
        <v>60</v>
      </c>
      <c r="B37" t="s">
        <v>124</v>
      </c>
      <c r="D37">
        <v>23.050135785568902</v>
      </c>
    </row>
    <row r="38" spans="1:6" x14ac:dyDescent="0.35">
      <c r="A38" t="s">
        <v>61</v>
      </c>
      <c r="B38" t="s">
        <v>125</v>
      </c>
      <c r="C38" s="8" t="s">
        <v>154</v>
      </c>
      <c r="D38">
        <v>19.9346866582414</v>
      </c>
      <c r="E38">
        <f>AVERAGE(D38:D40)</f>
        <v>19.935550292989632</v>
      </c>
      <c r="F38">
        <f>STDEV(D38:D40)</f>
        <v>1.3694993091464783E-3</v>
      </c>
    </row>
    <row r="39" spans="1:6" x14ac:dyDescent="0.35">
      <c r="A39" t="s">
        <v>62</v>
      </c>
      <c r="B39" t="s">
        <v>130</v>
      </c>
      <c r="C39" s="8"/>
      <c r="D39">
        <v>19.937129337291601</v>
      </c>
    </row>
    <row r="40" spans="1:6" x14ac:dyDescent="0.35">
      <c r="A40" t="s">
        <v>63</v>
      </c>
      <c r="B40" t="s">
        <v>131</v>
      </c>
      <c r="C40" s="8"/>
      <c r="D40">
        <v>19.934834883435901</v>
      </c>
    </row>
    <row r="41" spans="1:6" x14ac:dyDescent="0.35">
      <c r="A41" t="s">
        <v>64</v>
      </c>
      <c r="B41" t="s">
        <v>132</v>
      </c>
      <c r="C41" s="8" t="s">
        <v>152</v>
      </c>
      <c r="D41">
        <v>20.022421241164999</v>
      </c>
      <c r="E41">
        <f>AVERAGE(D41:D43)</f>
        <v>20.016972545262732</v>
      </c>
      <c r="F41">
        <f>STDEV(D41:D43)</f>
        <v>4.8901257247851966E-3</v>
      </c>
    </row>
    <row r="42" spans="1:6" x14ac:dyDescent="0.35">
      <c r="A42" t="s">
        <v>65</v>
      </c>
      <c r="B42" t="s">
        <v>133</v>
      </c>
      <c r="C42" s="8"/>
      <c r="D42">
        <v>20.015531596831501</v>
      </c>
    </row>
    <row r="43" spans="1:6" x14ac:dyDescent="0.35">
      <c r="A43" t="s">
        <v>66</v>
      </c>
      <c r="B43" t="s">
        <v>134</v>
      </c>
      <c r="C43" s="8"/>
      <c r="D43">
        <v>20.0129647977917</v>
      </c>
    </row>
    <row r="44" spans="1:6" x14ac:dyDescent="0.35">
      <c r="A44" t="s">
        <v>67</v>
      </c>
      <c r="B44" t="s">
        <v>135</v>
      </c>
      <c r="C44" s="8" t="s">
        <v>155</v>
      </c>
      <c r="D44">
        <v>19.995148483134798</v>
      </c>
      <c r="E44">
        <f>AVERAGE(D44:D46)</f>
        <v>20.00895979020223</v>
      </c>
      <c r="F44">
        <f>STDEV(D44:D46)</f>
        <v>1.5948674432729112E-2</v>
      </c>
    </row>
    <row r="45" spans="1:6" x14ac:dyDescent="0.35">
      <c r="A45" t="s">
        <v>68</v>
      </c>
      <c r="B45" t="s">
        <v>136</v>
      </c>
      <c r="C45" s="8"/>
      <c r="D45">
        <v>20.026415138706799</v>
      </c>
    </row>
    <row r="46" spans="1:6" x14ac:dyDescent="0.35">
      <c r="A46" t="s">
        <v>69</v>
      </c>
      <c r="B46" t="s">
        <v>137</v>
      </c>
      <c r="C46" s="8"/>
      <c r="D46">
        <v>20.005315748765099</v>
      </c>
    </row>
    <row r="47" spans="1:6" x14ac:dyDescent="0.35">
      <c r="A47" t="s">
        <v>70</v>
      </c>
      <c r="B47" t="s">
        <v>138</v>
      </c>
      <c r="C47" t="s">
        <v>156</v>
      </c>
      <c r="D47">
        <v>20.107790661344101</v>
      </c>
      <c r="E47">
        <f>AVERAGE(D47:D49)</f>
        <v>20.114745018034132</v>
      </c>
      <c r="F47">
        <f>STDEV(D47:D49)</f>
        <v>1.3685903974480388E-2</v>
      </c>
    </row>
    <row r="48" spans="1:6" x14ac:dyDescent="0.35">
      <c r="A48" t="s">
        <v>71</v>
      </c>
      <c r="B48" t="s">
        <v>139</v>
      </c>
      <c r="D48">
        <v>20.130511690260899</v>
      </c>
    </row>
    <row r="49" spans="1:6" x14ac:dyDescent="0.35">
      <c r="A49" t="s">
        <v>72</v>
      </c>
      <c r="B49" t="s">
        <v>140</v>
      </c>
      <c r="D49">
        <v>20.105932702497402</v>
      </c>
    </row>
    <row r="50" spans="1:6" x14ac:dyDescent="0.35">
      <c r="A50" t="s">
        <v>73</v>
      </c>
      <c r="B50" t="s">
        <v>16</v>
      </c>
      <c r="C50" s="8" t="s">
        <v>154</v>
      </c>
      <c r="D50">
        <v>23.874901825267699</v>
      </c>
      <c r="E50">
        <f>AVERAGE(D50:D52)</f>
        <v>23.854623906285365</v>
      </c>
      <c r="F50">
        <f>STDEV(D50:D52)</f>
        <v>2.1751339191783896E-2</v>
      </c>
    </row>
    <row r="51" spans="1:6" x14ac:dyDescent="0.35">
      <c r="A51" t="s">
        <v>74</v>
      </c>
      <c r="B51" t="s">
        <v>16</v>
      </c>
      <c r="C51" s="8"/>
      <c r="D51">
        <v>23.831650412990999</v>
      </c>
    </row>
    <row r="52" spans="1:6" x14ac:dyDescent="0.35">
      <c r="A52" t="s">
        <v>75</v>
      </c>
      <c r="B52" t="s">
        <v>16</v>
      </c>
      <c r="C52" s="8"/>
      <c r="D52">
        <v>23.8573194805974</v>
      </c>
    </row>
    <row r="53" spans="1:6" x14ac:dyDescent="0.35">
      <c r="A53" t="s">
        <v>76</v>
      </c>
      <c r="B53" t="s">
        <v>16</v>
      </c>
      <c r="C53" s="8" t="s">
        <v>152</v>
      </c>
      <c r="D53">
        <v>24.0079925708317</v>
      </c>
      <c r="E53">
        <f>AVERAGE(D53:D55)</f>
        <v>23.961247112418636</v>
      </c>
      <c r="F53">
        <f>STDEV(D53:D55)</f>
        <v>4.6889241123497225E-2</v>
      </c>
    </row>
    <row r="54" spans="1:6" x14ac:dyDescent="0.35">
      <c r="A54" t="s">
        <v>77</v>
      </c>
      <c r="B54" t="s">
        <v>16</v>
      </c>
      <c r="C54" s="8"/>
      <c r="D54">
        <v>23.961533367160101</v>
      </c>
    </row>
    <row r="55" spans="1:6" x14ac:dyDescent="0.35">
      <c r="A55" t="s">
        <v>78</v>
      </c>
      <c r="B55" t="s">
        <v>16</v>
      </c>
      <c r="C55" s="8"/>
      <c r="D55">
        <v>23.914215399264101</v>
      </c>
    </row>
    <row r="56" spans="1:6" x14ac:dyDescent="0.35">
      <c r="A56" t="s">
        <v>79</v>
      </c>
      <c r="B56" t="s">
        <v>16</v>
      </c>
      <c r="C56" s="8" t="s">
        <v>155</v>
      </c>
      <c r="D56">
        <v>27.482111586054099</v>
      </c>
      <c r="E56">
        <f>AVERAGE(D56:D58)</f>
        <v>27.524088346284433</v>
      </c>
      <c r="F56">
        <f>STDEV(D56:D58)</f>
        <v>5.8817530294438244E-2</v>
      </c>
    </row>
    <row r="57" spans="1:6" x14ac:dyDescent="0.35">
      <c r="A57" t="s">
        <v>80</v>
      </c>
      <c r="B57" t="s">
        <v>16</v>
      </c>
      <c r="C57" s="8"/>
      <c r="D57">
        <v>27.591314866180099</v>
      </c>
    </row>
    <row r="58" spans="1:6" x14ac:dyDescent="0.35">
      <c r="A58" t="s">
        <v>81</v>
      </c>
      <c r="B58" t="s">
        <v>16</v>
      </c>
      <c r="C58" s="8"/>
      <c r="D58">
        <v>27.498838586619101</v>
      </c>
    </row>
    <row r="59" spans="1:6" x14ac:dyDescent="0.35">
      <c r="A59" t="s">
        <v>82</v>
      </c>
      <c r="B59" t="s">
        <v>16</v>
      </c>
      <c r="C59" t="s">
        <v>156</v>
      </c>
      <c r="D59">
        <v>28.627557317142099</v>
      </c>
      <c r="E59">
        <f>AVERAGE(D59:D61)</f>
        <v>28.603838647411667</v>
      </c>
      <c r="F59">
        <f>STDEV(D59:D61)</f>
        <v>3.3154700195813971E-2</v>
      </c>
    </row>
    <row r="60" spans="1:6" x14ac:dyDescent="0.35">
      <c r="A60" t="s">
        <v>83</v>
      </c>
      <c r="B60" t="s">
        <v>16</v>
      </c>
      <c r="D60">
        <v>28.618004351926601</v>
      </c>
    </row>
    <row r="61" spans="1:6" x14ac:dyDescent="0.35">
      <c r="A61" t="s">
        <v>84</v>
      </c>
      <c r="B61" t="s">
        <v>16</v>
      </c>
      <c r="D61">
        <v>28.565954273166302</v>
      </c>
    </row>
    <row r="62" spans="1:6" x14ac:dyDescent="0.35">
      <c r="A62" t="s">
        <v>85</v>
      </c>
      <c r="B62" t="s">
        <v>126</v>
      </c>
      <c r="C62" s="8" t="s">
        <v>154</v>
      </c>
      <c r="D62">
        <v>19.562154176725699</v>
      </c>
      <c r="E62">
        <f>AVERAGE(D62:D64)</f>
        <v>19.556303711458067</v>
      </c>
      <c r="F62">
        <f>STDEV(D62:D64)</f>
        <v>6.8521349135310062E-3</v>
      </c>
    </row>
    <row r="63" spans="1:6" x14ac:dyDescent="0.35">
      <c r="A63" t="s">
        <v>86</v>
      </c>
      <c r="B63" t="s">
        <v>126</v>
      </c>
      <c r="C63" s="8"/>
      <c r="D63">
        <v>19.557991590029001</v>
      </c>
    </row>
    <row r="64" spans="1:6" x14ac:dyDescent="0.35">
      <c r="A64" t="s">
        <v>87</v>
      </c>
      <c r="B64" t="s">
        <v>126</v>
      </c>
      <c r="C64" s="8"/>
      <c r="D64">
        <v>19.548765367619499</v>
      </c>
    </row>
    <row r="65" spans="1:6" x14ac:dyDescent="0.35">
      <c r="A65" t="s">
        <v>88</v>
      </c>
      <c r="B65" t="s">
        <v>126</v>
      </c>
      <c r="C65" s="8" t="s">
        <v>152</v>
      </c>
      <c r="D65">
        <v>19.644614724319499</v>
      </c>
      <c r="E65">
        <f>AVERAGE(D65:D67)</f>
        <v>19.662456104378567</v>
      </c>
      <c r="F65">
        <f>STDEV(D65:D67)</f>
        <v>1.6924468739507238E-2</v>
      </c>
    </row>
    <row r="66" spans="1:6" x14ac:dyDescent="0.35">
      <c r="A66" t="s">
        <v>89</v>
      </c>
      <c r="B66" t="s">
        <v>126</v>
      </c>
      <c r="C66" s="8"/>
      <c r="D66">
        <v>19.678283422406299</v>
      </c>
    </row>
    <row r="67" spans="1:6" x14ac:dyDescent="0.35">
      <c r="A67" t="s">
        <v>90</v>
      </c>
      <c r="B67" t="s">
        <v>126</v>
      </c>
      <c r="C67" s="8"/>
      <c r="D67">
        <v>19.664470166409899</v>
      </c>
    </row>
    <row r="68" spans="1:6" x14ac:dyDescent="0.35">
      <c r="A68" t="s">
        <v>91</v>
      </c>
      <c r="B68" t="s">
        <v>126</v>
      </c>
      <c r="C68" s="8" t="s">
        <v>155</v>
      </c>
      <c r="D68">
        <v>18.564414752898202</v>
      </c>
      <c r="E68">
        <f>AVERAGE(D68:D70)</f>
        <v>18.572796950820166</v>
      </c>
      <c r="F68">
        <f>STDEV(D68:D70)</f>
        <v>1.7407010172650672E-2</v>
      </c>
    </row>
    <row r="69" spans="1:6" x14ac:dyDescent="0.35">
      <c r="A69" t="s">
        <v>92</v>
      </c>
      <c r="B69" t="s">
        <v>126</v>
      </c>
      <c r="C69" s="8"/>
      <c r="D69">
        <v>18.561166922398801</v>
      </c>
    </row>
    <row r="70" spans="1:6" x14ac:dyDescent="0.35">
      <c r="A70" t="s">
        <v>93</v>
      </c>
      <c r="B70" t="s">
        <v>126</v>
      </c>
      <c r="C70" s="8"/>
      <c r="D70">
        <v>18.592809177163499</v>
      </c>
    </row>
    <row r="71" spans="1:6" x14ac:dyDescent="0.35">
      <c r="A71" t="s">
        <v>94</v>
      </c>
      <c r="B71" t="s">
        <v>126</v>
      </c>
      <c r="C71" t="s">
        <v>156</v>
      </c>
      <c r="D71">
        <v>18.8642194472562</v>
      </c>
      <c r="E71">
        <f>AVERAGE(D71:D73)</f>
        <v>18.872796433452866</v>
      </c>
      <c r="F71">
        <f>STDEV(D71:D73)</f>
        <v>7.7526201415045641E-3</v>
      </c>
    </row>
    <row r="72" spans="1:6" x14ac:dyDescent="0.35">
      <c r="A72" t="s">
        <v>95</v>
      </c>
      <c r="B72" t="s">
        <v>126</v>
      </c>
      <c r="D72">
        <v>18.879305196781399</v>
      </c>
    </row>
    <row r="73" spans="1:6" x14ac:dyDescent="0.35">
      <c r="A73" t="s">
        <v>96</v>
      </c>
      <c r="B73" t="s">
        <v>126</v>
      </c>
      <c r="D73">
        <v>18.874864656321002</v>
      </c>
    </row>
    <row r="74" spans="1:6" x14ac:dyDescent="0.35">
      <c r="A74" t="s">
        <v>97</v>
      </c>
      <c r="B74" t="s">
        <v>127</v>
      </c>
      <c r="C74" s="8" t="s">
        <v>154</v>
      </c>
      <c r="D74">
        <v>19.217328600407701</v>
      </c>
      <c r="E74">
        <f>AVERAGE(D74:D76)</f>
        <v>19.204908424117203</v>
      </c>
      <c r="F74">
        <f>STDEV(D74:D76)</f>
        <v>1.3316240017093832E-2</v>
      </c>
    </row>
    <row r="75" spans="1:6" x14ac:dyDescent="0.35">
      <c r="A75" t="s">
        <v>98</v>
      </c>
      <c r="B75" t="s">
        <v>127</v>
      </c>
      <c r="C75" s="8"/>
      <c r="D75">
        <v>19.190848070761302</v>
      </c>
    </row>
    <row r="76" spans="1:6" x14ac:dyDescent="0.35">
      <c r="A76" t="s">
        <v>99</v>
      </c>
      <c r="B76" t="s">
        <v>127</v>
      </c>
      <c r="C76" s="8"/>
      <c r="D76">
        <v>19.2065486011826</v>
      </c>
    </row>
    <row r="77" spans="1:6" x14ac:dyDescent="0.35">
      <c r="A77" t="s">
        <v>100</v>
      </c>
      <c r="B77" t="s">
        <v>127</v>
      </c>
      <c r="C77" s="8" t="s">
        <v>152</v>
      </c>
      <c r="D77">
        <v>19.1972390795171</v>
      </c>
      <c r="E77">
        <f>AVERAGE(D77:D79)</f>
        <v>19.195982961059769</v>
      </c>
      <c r="F77">
        <f>STDEV(D77:D79)</f>
        <v>2.768765186845179E-2</v>
      </c>
    </row>
    <row r="78" spans="1:6" x14ac:dyDescent="0.35">
      <c r="A78" t="s">
        <v>101</v>
      </c>
      <c r="B78" t="s">
        <v>127</v>
      </c>
      <c r="C78" s="8"/>
      <c r="D78">
        <v>19.167688628305299</v>
      </c>
    </row>
    <row r="79" spans="1:6" x14ac:dyDescent="0.35">
      <c r="A79" t="s">
        <v>102</v>
      </c>
      <c r="B79" t="s">
        <v>127</v>
      </c>
      <c r="C79" s="8"/>
      <c r="D79">
        <v>19.223021175356902</v>
      </c>
    </row>
    <row r="80" spans="1:6" x14ac:dyDescent="0.35">
      <c r="A80" t="s">
        <v>103</v>
      </c>
      <c r="B80" t="s">
        <v>127</v>
      </c>
      <c r="C80" s="8" t="s">
        <v>155</v>
      </c>
      <c r="D80">
        <v>19.485799422114798</v>
      </c>
      <c r="E80">
        <f>AVERAGE(D80:D82)</f>
        <v>19.481546263661865</v>
      </c>
      <c r="F80">
        <f>STDEV(D80:D82)</f>
        <v>1.7462917127542384E-2</v>
      </c>
    </row>
    <row r="81" spans="1:6" x14ac:dyDescent="0.35">
      <c r="A81" t="s">
        <v>104</v>
      </c>
      <c r="B81" t="s">
        <v>127</v>
      </c>
      <c r="C81" s="8"/>
      <c r="D81">
        <v>19.496489730041201</v>
      </c>
    </row>
    <row r="82" spans="1:6" x14ac:dyDescent="0.35">
      <c r="A82" t="s">
        <v>105</v>
      </c>
      <c r="B82" t="s">
        <v>127</v>
      </c>
      <c r="C82" s="8"/>
      <c r="D82">
        <v>19.4623496388296</v>
      </c>
    </row>
    <row r="83" spans="1:6" x14ac:dyDescent="0.35">
      <c r="A83" t="s">
        <v>106</v>
      </c>
      <c r="B83" t="s">
        <v>127</v>
      </c>
      <c r="C83" t="s">
        <v>156</v>
      </c>
      <c r="D83">
        <v>21.1405359526509</v>
      </c>
      <c r="E83">
        <f>AVERAGE(D83:D85)</f>
        <v>21.149790099069499</v>
      </c>
      <c r="F83">
        <f>STDEV(D83:D85)</f>
        <v>8.5736010820953341E-3</v>
      </c>
    </row>
    <row r="84" spans="1:6" x14ac:dyDescent="0.35">
      <c r="A84" t="s">
        <v>107</v>
      </c>
      <c r="B84" t="s">
        <v>127</v>
      </c>
      <c r="D84">
        <v>21.151371320006898</v>
      </c>
    </row>
    <row r="85" spans="1:6" x14ac:dyDescent="0.35">
      <c r="A85" t="s">
        <v>108</v>
      </c>
      <c r="B85" t="s">
        <v>127</v>
      </c>
      <c r="D85">
        <v>21.157463024550701</v>
      </c>
    </row>
    <row r="86" spans="1:6" x14ac:dyDescent="0.35">
      <c r="A86" t="s">
        <v>109</v>
      </c>
      <c r="B86" t="s">
        <v>2</v>
      </c>
      <c r="C86" s="8" t="s">
        <v>154</v>
      </c>
      <c r="D86">
        <v>17.504322068882299</v>
      </c>
      <c r="E86">
        <f>AVERAGE(D86:D88)</f>
        <v>17.51828809176563</v>
      </c>
      <c r="F86">
        <f>STDEV(D86:D88)</f>
        <v>4.5167747775837021E-2</v>
      </c>
    </row>
    <row r="87" spans="1:6" x14ac:dyDescent="0.35">
      <c r="A87" t="s">
        <v>110</v>
      </c>
      <c r="B87" t="s">
        <v>141</v>
      </c>
      <c r="C87" s="8"/>
      <c r="D87">
        <v>17.568789353318699</v>
      </c>
    </row>
    <row r="88" spans="1:6" x14ac:dyDescent="0.35">
      <c r="A88" t="s">
        <v>111</v>
      </c>
      <c r="B88" t="s">
        <v>142</v>
      </c>
      <c r="C88" s="8"/>
      <c r="D88">
        <v>17.481752853095902</v>
      </c>
    </row>
    <row r="89" spans="1:6" x14ac:dyDescent="0.35">
      <c r="A89" t="s">
        <v>112</v>
      </c>
      <c r="B89" t="s">
        <v>143</v>
      </c>
      <c r="C89" s="8" t="s">
        <v>152</v>
      </c>
      <c r="D89">
        <v>17.5180879845575</v>
      </c>
      <c r="E89">
        <f>AVERAGE(D89:D91)</f>
        <v>17.534706893689265</v>
      </c>
      <c r="F89">
        <f>STDEV(D89:D91)</f>
        <v>1.4455324981959875E-2</v>
      </c>
    </row>
    <row r="90" spans="1:6" x14ac:dyDescent="0.35">
      <c r="A90" t="s">
        <v>113</v>
      </c>
      <c r="B90" t="s">
        <v>144</v>
      </c>
      <c r="C90" s="8"/>
      <c r="D90">
        <v>17.544363684436899</v>
      </c>
    </row>
    <row r="91" spans="1:6" x14ac:dyDescent="0.35">
      <c r="A91" t="s">
        <v>114</v>
      </c>
      <c r="B91" t="s">
        <v>145</v>
      </c>
      <c r="C91" s="8"/>
      <c r="D91">
        <v>17.541669012073399</v>
      </c>
    </row>
    <row r="92" spans="1:6" x14ac:dyDescent="0.35">
      <c r="A92" t="s">
        <v>115</v>
      </c>
      <c r="B92" t="s">
        <v>146</v>
      </c>
      <c r="C92" s="8" t="s">
        <v>155</v>
      </c>
      <c r="D92">
        <v>17.248949897358301</v>
      </c>
      <c r="E92">
        <f>AVERAGE(D92:D94)</f>
        <v>17.246864067652336</v>
      </c>
      <c r="F92">
        <f>STDEV(D92:D94)</f>
        <v>5.8990098366057718E-3</v>
      </c>
    </row>
    <row r="93" spans="1:6" x14ac:dyDescent="0.35">
      <c r="A93" t="s">
        <v>116</v>
      </c>
      <c r="B93" t="s">
        <v>147</v>
      </c>
      <c r="C93" s="8"/>
      <c r="D93">
        <v>17.240205522569301</v>
      </c>
    </row>
    <row r="94" spans="1:6" x14ac:dyDescent="0.35">
      <c r="A94" t="s">
        <v>117</v>
      </c>
      <c r="B94" t="s">
        <v>148</v>
      </c>
      <c r="C94" s="8"/>
      <c r="D94">
        <v>17.251436783029401</v>
      </c>
    </row>
    <row r="95" spans="1:6" x14ac:dyDescent="0.35">
      <c r="A95" t="s">
        <v>118</v>
      </c>
      <c r="B95" t="s">
        <v>149</v>
      </c>
      <c r="C95" t="s">
        <v>156</v>
      </c>
      <c r="D95">
        <v>18.879935478150099</v>
      </c>
      <c r="E95">
        <f>AVERAGE(D95:D97)</f>
        <v>18.9353386858897</v>
      </c>
      <c r="F95">
        <f>STDEV(D95:D97)</f>
        <v>5.3103982711125201E-2</v>
      </c>
    </row>
    <row r="96" spans="1:6" x14ac:dyDescent="0.35">
      <c r="A96" t="s">
        <v>119</v>
      </c>
      <c r="B96" t="s">
        <v>150</v>
      </c>
      <c r="D96">
        <v>18.9402829522855</v>
      </c>
    </row>
    <row r="97" spans="1:4" x14ac:dyDescent="0.35">
      <c r="A97" t="s">
        <v>120</v>
      </c>
      <c r="B97" t="s">
        <v>151</v>
      </c>
      <c r="D97">
        <v>18.985797627233499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11CD8-1A7F-458E-BA4D-CD6D8CC9E181}">
  <dimension ref="A1:F97"/>
  <sheetViews>
    <sheetView workbookViewId="0">
      <selection activeCell="C20" sqref="C20"/>
    </sheetView>
  </sheetViews>
  <sheetFormatPr defaultColWidth="8.83203125" defaultRowHeight="15.5" x14ac:dyDescent="0.35"/>
  <cols>
    <col min="3" max="3" width="19.1640625" customWidth="1"/>
  </cols>
  <sheetData>
    <row r="1" spans="1:6" x14ac:dyDescent="0.35">
      <c r="A1" t="s">
        <v>20</v>
      </c>
      <c r="B1" t="s">
        <v>128</v>
      </c>
      <c r="C1" t="s">
        <v>21</v>
      </c>
      <c r="D1" t="s">
        <v>22</v>
      </c>
      <c r="E1" t="s">
        <v>23</v>
      </c>
      <c r="F1" t="s">
        <v>24</v>
      </c>
    </row>
    <row r="2" spans="1:6" x14ac:dyDescent="0.35">
      <c r="A2" t="s">
        <v>25</v>
      </c>
      <c r="B2" t="s">
        <v>122</v>
      </c>
      <c r="C2" s="8" t="s">
        <v>158</v>
      </c>
      <c r="D2">
        <v>27.259405527340402</v>
      </c>
      <c r="E2" s="22">
        <f>AVERAGE(D2:D4)</f>
        <v>27.017620315400134</v>
      </c>
      <c r="F2" s="22">
        <f>STDEV(D2:D4)</f>
        <v>0.2410585255743127</v>
      </c>
    </row>
    <row r="3" spans="1:6" x14ac:dyDescent="0.35">
      <c r="A3" t="s">
        <v>26</v>
      </c>
      <c r="B3" t="s">
        <v>122</v>
      </c>
      <c r="C3" s="8"/>
      <c r="D3">
        <v>27.016160310579401</v>
      </c>
    </row>
    <row r="4" spans="1:6" x14ac:dyDescent="0.35">
      <c r="A4" t="s">
        <v>27</v>
      </c>
      <c r="B4" t="s">
        <v>122</v>
      </c>
      <c r="C4" s="8"/>
      <c r="D4">
        <v>26.777295108280601</v>
      </c>
    </row>
    <row r="5" spans="1:6" x14ac:dyDescent="0.35">
      <c r="A5" t="s">
        <v>28</v>
      </c>
      <c r="B5" t="s">
        <v>122</v>
      </c>
      <c r="C5" s="8"/>
      <c r="D5" t="s">
        <v>157</v>
      </c>
      <c r="E5" t="e">
        <f>AVERAGE(D5:D7)</f>
        <v>#DIV/0!</v>
      </c>
      <c r="F5" t="e">
        <f>STDEV(D5:D7)</f>
        <v>#DIV/0!</v>
      </c>
    </row>
    <row r="6" spans="1:6" x14ac:dyDescent="0.35">
      <c r="A6" t="s">
        <v>29</v>
      </c>
      <c r="B6" t="s">
        <v>122</v>
      </c>
      <c r="C6" s="8"/>
      <c r="D6" t="s">
        <v>157</v>
      </c>
    </row>
    <row r="7" spans="1:6" x14ac:dyDescent="0.35">
      <c r="A7" t="s">
        <v>30</v>
      </c>
      <c r="B7" t="s">
        <v>122</v>
      </c>
      <c r="C7" s="8"/>
      <c r="D7" t="s">
        <v>157</v>
      </c>
    </row>
    <row r="8" spans="1:6" x14ac:dyDescent="0.35">
      <c r="A8" t="s">
        <v>31</v>
      </c>
      <c r="B8" t="s">
        <v>122</v>
      </c>
      <c r="C8" s="8"/>
      <c r="D8" t="s">
        <v>157</v>
      </c>
      <c r="E8" t="e">
        <f>AVERAGE(D8:D10)</f>
        <v>#DIV/0!</v>
      </c>
      <c r="F8" t="e">
        <f>STDEV(D8:D10)</f>
        <v>#DIV/0!</v>
      </c>
    </row>
    <row r="9" spans="1:6" x14ac:dyDescent="0.35">
      <c r="A9" t="s">
        <v>32</v>
      </c>
      <c r="B9" t="s">
        <v>122</v>
      </c>
      <c r="C9" s="8"/>
      <c r="D9" t="s">
        <v>157</v>
      </c>
    </row>
    <row r="10" spans="1:6" x14ac:dyDescent="0.35">
      <c r="A10" t="s">
        <v>33</v>
      </c>
      <c r="B10" t="s">
        <v>122</v>
      </c>
      <c r="C10" s="8"/>
      <c r="D10" t="s">
        <v>157</v>
      </c>
    </row>
    <row r="11" spans="1:6" x14ac:dyDescent="0.35">
      <c r="A11" t="s">
        <v>34</v>
      </c>
      <c r="B11" t="s">
        <v>122</v>
      </c>
      <c r="D11" t="s">
        <v>157</v>
      </c>
      <c r="E11" t="e">
        <f>AVERAGE(D11:D13)</f>
        <v>#DIV/0!</v>
      </c>
      <c r="F11" t="e">
        <f>STDEV(D11:D13)</f>
        <v>#DIV/0!</v>
      </c>
    </row>
    <row r="12" spans="1:6" x14ac:dyDescent="0.35">
      <c r="A12" t="s">
        <v>35</v>
      </c>
      <c r="B12" t="s">
        <v>122</v>
      </c>
      <c r="D12" t="s">
        <v>157</v>
      </c>
    </row>
    <row r="13" spans="1:6" x14ac:dyDescent="0.35">
      <c r="A13" t="s">
        <v>36</v>
      </c>
      <c r="B13" t="s">
        <v>122</v>
      </c>
      <c r="D13" t="s">
        <v>157</v>
      </c>
    </row>
    <row r="14" spans="1:6" x14ac:dyDescent="0.35">
      <c r="A14" t="s">
        <v>37</v>
      </c>
      <c r="B14" t="s">
        <v>123</v>
      </c>
      <c r="C14" s="8" t="s">
        <v>158</v>
      </c>
      <c r="D14">
        <v>35</v>
      </c>
      <c r="E14">
        <f>AVERAGE(D14:D16)</f>
        <v>35</v>
      </c>
      <c r="F14">
        <f>STDEV(D14:D16)</f>
        <v>0</v>
      </c>
    </row>
    <row r="15" spans="1:6" x14ac:dyDescent="0.35">
      <c r="A15" t="s">
        <v>38</v>
      </c>
      <c r="B15" t="s">
        <v>123</v>
      </c>
      <c r="C15" s="8"/>
      <c r="D15">
        <v>35</v>
      </c>
    </row>
    <row r="16" spans="1:6" x14ac:dyDescent="0.35">
      <c r="A16" t="s">
        <v>39</v>
      </c>
      <c r="B16" t="s">
        <v>123</v>
      </c>
      <c r="C16" s="8"/>
      <c r="D16">
        <v>35</v>
      </c>
    </row>
    <row r="17" spans="1:6" x14ac:dyDescent="0.35">
      <c r="A17" t="s">
        <v>40</v>
      </c>
      <c r="B17" t="s">
        <v>123</v>
      </c>
      <c r="C17" s="8"/>
      <c r="D17" t="s">
        <v>157</v>
      </c>
      <c r="E17" t="e">
        <f>AVERAGE(D17:D19)</f>
        <v>#DIV/0!</v>
      </c>
      <c r="F17" t="e">
        <f>STDEV(D17:D19)</f>
        <v>#DIV/0!</v>
      </c>
    </row>
    <row r="18" spans="1:6" x14ac:dyDescent="0.35">
      <c r="A18" t="s">
        <v>41</v>
      </c>
      <c r="B18" t="s">
        <v>123</v>
      </c>
      <c r="C18" s="8"/>
      <c r="D18" t="s">
        <v>157</v>
      </c>
    </row>
    <row r="19" spans="1:6" x14ac:dyDescent="0.35">
      <c r="A19" t="s">
        <v>42</v>
      </c>
      <c r="B19" t="s">
        <v>123</v>
      </c>
      <c r="C19" s="8"/>
      <c r="D19" t="s">
        <v>157</v>
      </c>
    </row>
    <row r="20" spans="1:6" x14ac:dyDescent="0.35">
      <c r="A20" t="s">
        <v>43</v>
      </c>
      <c r="B20" t="s">
        <v>123</v>
      </c>
      <c r="C20" s="8"/>
      <c r="D20" t="s">
        <v>157</v>
      </c>
      <c r="E20" t="e">
        <f>AVERAGE(D20:D22)</f>
        <v>#DIV/0!</v>
      </c>
      <c r="F20" t="e">
        <f>STDEV(D20:D22)</f>
        <v>#DIV/0!</v>
      </c>
    </row>
    <row r="21" spans="1:6" x14ac:dyDescent="0.35">
      <c r="A21" t="s">
        <v>44</v>
      </c>
      <c r="B21" t="s">
        <v>123</v>
      </c>
      <c r="C21" s="8"/>
      <c r="D21" t="s">
        <v>157</v>
      </c>
    </row>
    <row r="22" spans="1:6" x14ac:dyDescent="0.35">
      <c r="A22" t="s">
        <v>45</v>
      </c>
      <c r="B22" t="s">
        <v>123</v>
      </c>
      <c r="C22" s="8"/>
      <c r="D22" t="s">
        <v>157</v>
      </c>
    </row>
    <row r="23" spans="1:6" x14ac:dyDescent="0.35">
      <c r="A23" t="s">
        <v>46</v>
      </c>
      <c r="B23" t="s">
        <v>123</v>
      </c>
      <c r="D23" t="s">
        <v>157</v>
      </c>
      <c r="E23" t="e">
        <f>AVERAGE(D23:D25)</f>
        <v>#DIV/0!</v>
      </c>
      <c r="F23" t="e">
        <f>STDEV(D23:D25)</f>
        <v>#DIV/0!</v>
      </c>
    </row>
    <row r="24" spans="1:6" x14ac:dyDescent="0.35">
      <c r="A24" t="s">
        <v>47</v>
      </c>
      <c r="B24" t="s">
        <v>123</v>
      </c>
      <c r="D24" t="s">
        <v>157</v>
      </c>
    </row>
    <row r="25" spans="1:6" x14ac:dyDescent="0.35">
      <c r="A25" t="s">
        <v>48</v>
      </c>
      <c r="B25" t="s">
        <v>123</v>
      </c>
      <c r="D25" t="s">
        <v>157</v>
      </c>
    </row>
    <row r="26" spans="1:6" x14ac:dyDescent="0.35">
      <c r="A26" t="s">
        <v>49</v>
      </c>
      <c r="B26" t="s">
        <v>124</v>
      </c>
      <c r="C26" s="8" t="s">
        <v>158</v>
      </c>
      <c r="D26">
        <v>22.915940771105699</v>
      </c>
      <c r="E26">
        <f>AVERAGE(D26:D28)</f>
        <v>22.892298608292034</v>
      </c>
      <c r="F26">
        <f>STDEV(D26:D28)</f>
        <v>3.5464128704962988E-2</v>
      </c>
    </row>
    <row r="27" spans="1:6" x14ac:dyDescent="0.35">
      <c r="A27" t="s">
        <v>50</v>
      </c>
      <c r="B27" t="s">
        <v>124</v>
      </c>
      <c r="C27" s="8"/>
      <c r="D27">
        <v>22.909434227800901</v>
      </c>
    </row>
    <row r="28" spans="1:6" x14ac:dyDescent="0.35">
      <c r="A28" t="s">
        <v>51</v>
      </c>
      <c r="B28" t="s">
        <v>124</v>
      </c>
      <c r="C28" s="8"/>
      <c r="D28">
        <v>22.851520825969502</v>
      </c>
    </row>
    <row r="29" spans="1:6" x14ac:dyDescent="0.35">
      <c r="A29" t="s">
        <v>52</v>
      </c>
      <c r="B29" t="s">
        <v>124</v>
      </c>
      <c r="C29" s="8"/>
      <c r="D29" t="s">
        <v>157</v>
      </c>
      <c r="E29" t="e">
        <f>AVERAGE(D29:D31)</f>
        <v>#DIV/0!</v>
      </c>
      <c r="F29" t="e">
        <f>STDEV(D29:D31)</f>
        <v>#DIV/0!</v>
      </c>
    </row>
    <row r="30" spans="1:6" x14ac:dyDescent="0.35">
      <c r="A30" t="s">
        <v>53</v>
      </c>
      <c r="B30" t="s">
        <v>124</v>
      </c>
      <c r="C30" s="8"/>
      <c r="D30" t="s">
        <v>157</v>
      </c>
    </row>
    <row r="31" spans="1:6" x14ac:dyDescent="0.35">
      <c r="A31" t="s">
        <v>54</v>
      </c>
      <c r="B31" t="s">
        <v>124</v>
      </c>
      <c r="C31" s="8"/>
      <c r="D31" t="s">
        <v>157</v>
      </c>
    </row>
    <row r="32" spans="1:6" x14ac:dyDescent="0.35">
      <c r="A32" t="s">
        <v>55</v>
      </c>
      <c r="B32" t="s">
        <v>124</v>
      </c>
      <c r="C32" s="8"/>
      <c r="D32" t="s">
        <v>157</v>
      </c>
      <c r="E32" t="e">
        <f>AVERAGE(D32:D34)</f>
        <v>#DIV/0!</v>
      </c>
      <c r="F32" t="e">
        <f>STDEV(D32:D34)</f>
        <v>#DIV/0!</v>
      </c>
    </row>
    <row r="33" spans="1:6" x14ac:dyDescent="0.35">
      <c r="A33" t="s">
        <v>56</v>
      </c>
      <c r="B33" t="s">
        <v>124</v>
      </c>
      <c r="C33" s="8"/>
      <c r="D33" t="s">
        <v>157</v>
      </c>
    </row>
    <row r="34" spans="1:6" x14ac:dyDescent="0.35">
      <c r="A34" t="s">
        <v>57</v>
      </c>
      <c r="B34" t="s">
        <v>124</v>
      </c>
      <c r="C34" s="8"/>
      <c r="D34" t="s">
        <v>157</v>
      </c>
    </row>
    <row r="35" spans="1:6" x14ac:dyDescent="0.35">
      <c r="A35" t="s">
        <v>58</v>
      </c>
      <c r="B35" t="s">
        <v>124</v>
      </c>
      <c r="D35" t="s">
        <v>157</v>
      </c>
      <c r="E35" t="e">
        <f>AVERAGE(D35:D37)</f>
        <v>#DIV/0!</v>
      </c>
      <c r="F35" t="e">
        <f>STDEV(D35:D37)</f>
        <v>#DIV/0!</v>
      </c>
    </row>
    <row r="36" spans="1:6" x14ac:dyDescent="0.35">
      <c r="A36" t="s">
        <v>59</v>
      </c>
      <c r="B36" t="s">
        <v>124</v>
      </c>
      <c r="D36" t="s">
        <v>157</v>
      </c>
    </row>
    <row r="37" spans="1:6" x14ac:dyDescent="0.35">
      <c r="A37" t="s">
        <v>60</v>
      </c>
      <c r="B37" t="s">
        <v>124</v>
      </c>
      <c r="D37" t="s">
        <v>157</v>
      </c>
    </row>
    <row r="38" spans="1:6" x14ac:dyDescent="0.35">
      <c r="A38" t="s">
        <v>61</v>
      </c>
      <c r="B38" t="s">
        <v>125</v>
      </c>
      <c r="C38" s="8" t="s">
        <v>158</v>
      </c>
      <c r="D38">
        <v>20.231126068625301</v>
      </c>
      <c r="E38">
        <f>AVERAGE(D38:D40)</f>
        <v>20.158328030612267</v>
      </c>
      <c r="F38">
        <f>STDEV(D38:D40)</f>
        <v>8.3306514041430982E-2</v>
      </c>
    </row>
    <row r="39" spans="1:6" x14ac:dyDescent="0.35">
      <c r="A39" t="s">
        <v>62</v>
      </c>
      <c r="B39" t="s">
        <v>130</v>
      </c>
      <c r="C39" s="8"/>
      <c r="D39">
        <v>20.176383667309601</v>
      </c>
    </row>
    <row r="40" spans="1:6" x14ac:dyDescent="0.35">
      <c r="A40" t="s">
        <v>63</v>
      </c>
      <c r="B40" t="s">
        <v>131</v>
      </c>
      <c r="C40" s="8"/>
      <c r="D40">
        <v>20.067474355901901</v>
      </c>
    </row>
    <row r="41" spans="1:6" x14ac:dyDescent="0.35">
      <c r="A41" t="s">
        <v>64</v>
      </c>
      <c r="B41" t="s">
        <v>132</v>
      </c>
      <c r="C41" s="8"/>
      <c r="D41" t="s">
        <v>157</v>
      </c>
      <c r="E41" t="e">
        <f>AVERAGE(D41:D43)</f>
        <v>#DIV/0!</v>
      </c>
      <c r="F41" t="e">
        <f>STDEV(D41:D43)</f>
        <v>#DIV/0!</v>
      </c>
    </row>
    <row r="42" spans="1:6" x14ac:dyDescent="0.35">
      <c r="A42" t="s">
        <v>65</v>
      </c>
      <c r="B42" t="s">
        <v>133</v>
      </c>
      <c r="C42" s="8"/>
      <c r="D42" t="s">
        <v>157</v>
      </c>
    </row>
    <row r="43" spans="1:6" x14ac:dyDescent="0.35">
      <c r="A43" t="s">
        <v>66</v>
      </c>
      <c r="B43" t="s">
        <v>134</v>
      </c>
      <c r="C43" s="8"/>
      <c r="D43" t="s">
        <v>157</v>
      </c>
    </row>
    <row r="44" spans="1:6" x14ac:dyDescent="0.35">
      <c r="A44" t="s">
        <v>67</v>
      </c>
      <c r="B44" t="s">
        <v>135</v>
      </c>
      <c r="C44" s="8"/>
      <c r="D44" t="s">
        <v>157</v>
      </c>
      <c r="E44" t="e">
        <f>AVERAGE(D44:D46)</f>
        <v>#DIV/0!</v>
      </c>
      <c r="F44" t="e">
        <f>STDEV(D44:D46)</f>
        <v>#DIV/0!</v>
      </c>
    </row>
    <row r="45" spans="1:6" x14ac:dyDescent="0.35">
      <c r="A45" t="s">
        <v>68</v>
      </c>
      <c r="B45" t="s">
        <v>136</v>
      </c>
      <c r="C45" s="8"/>
      <c r="D45" t="s">
        <v>157</v>
      </c>
    </row>
    <row r="46" spans="1:6" x14ac:dyDescent="0.35">
      <c r="A46" t="s">
        <v>69</v>
      </c>
      <c r="B46" t="s">
        <v>137</v>
      </c>
      <c r="C46" s="8"/>
      <c r="D46" t="s">
        <v>157</v>
      </c>
    </row>
    <row r="47" spans="1:6" x14ac:dyDescent="0.35">
      <c r="A47" t="s">
        <v>70</v>
      </c>
      <c r="B47" t="s">
        <v>138</v>
      </c>
      <c r="D47" t="s">
        <v>157</v>
      </c>
      <c r="E47" t="e">
        <f>AVERAGE(D47:D49)</f>
        <v>#DIV/0!</v>
      </c>
      <c r="F47" t="e">
        <f>STDEV(D47:D49)</f>
        <v>#DIV/0!</v>
      </c>
    </row>
    <row r="48" spans="1:6" x14ac:dyDescent="0.35">
      <c r="A48" t="s">
        <v>71</v>
      </c>
      <c r="B48" t="s">
        <v>139</v>
      </c>
      <c r="D48" t="s">
        <v>157</v>
      </c>
    </row>
    <row r="49" spans="1:6" x14ac:dyDescent="0.35">
      <c r="A49" t="s">
        <v>72</v>
      </c>
      <c r="B49" t="s">
        <v>140</v>
      </c>
      <c r="D49" t="s">
        <v>157</v>
      </c>
    </row>
    <row r="50" spans="1:6" x14ac:dyDescent="0.35">
      <c r="A50" t="s">
        <v>73</v>
      </c>
      <c r="B50" t="s">
        <v>16</v>
      </c>
      <c r="C50" s="8" t="s">
        <v>158</v>
      </c>
      <c r="D50">
        <v>27.566458422242601</v>
      </c>
      <c r="E50">
        <f>AVERAGE(D50:D52)</f>
        <v>27.509289105472334</v>
      </c>
      <c r="F50">
        <f>STDEV(D50:D52)</f>
        <v>5.4831413234759936E-2</v>
      </c>
    </row>
    <row r="51" spans="1:6" x14ac:dyDescent="0.35">
      <c r="A51" t="s">
        <v>74</v>
      </c>
      <c r="B51" t="s">
        <v>16</v>
      </c>
      <c r="C51" s="8"/>
      <c r="D51">
        <v>27.504267888948199</v>
      </c>
    </row>
    <row r="52" spans="1:6" x14ac:dyDescent="0.35">
      <c r="A52" t="s">
        <v>75</v>
      </c>
      <c r="B52" t="s">
        <v>16</v>
      </c>
      <c r="C52" s="8"/>
      <c r="D52">
        <v>27.457141005226202</v>
      </c>
    </row>
    <row r="53" spans="1:6" x14ac:dyDescent="0.35">
      <c r="A53" t="s">
        <v>76</v>
      </c>
      <c r="B53" t="s">
        <v>16</v>
      </c>
      <c r="C53" s="8"/>
      <c r="D53" t="s">
        <v>157</v>
      </c>
      <c r="E53" t="e">
        <f>AVERAGE(D53:D55)</f>
        <v>#DIV/0!</v>
      </c>
      <c r="F53" t="e">
        <f>STDEV(D53:D55)</f>
        <v>#DIV/0!</v>
      </c>
    </row>
    <row r="54" spans="1:6" x14ac:dyDescent="0.35">
      <c r="A54" t="s">
        <v>77</v>
      </c>
      <c r="B54" t="s">
        <v>16</v>
      </c>
      <c r="C54" s="8"/>
      <c r="D54" t="s">
        <v>157</v>
      </c>
    </row>
    <row r="55" spans="1:6" x14ac:dyDescent="0.35">
      <c r="A55" t="s">
        <v>78</v>
      </c>
      <c r="B55" t="s">
        <v>16</v>
      </c>
      <c r="C55" s="8"/>
      <c r="D55" t="s">
        <v>157</v>
      </c>
    </row>
    <row r="56" spans="1:6" x14ac:dyDescent="0.35">
      <c r="A56" t="s">
        <v>79</v>
      </c>
      <c r="B56" t="s">
        <v>16</v>
      </c>
      <c r="C56" s="8"/>
      <c r="D56" t="s">
        <v>157</v>
      </c>
      <c r="E56" t="e">
        <f>AVERAGE(D56:D58)</f>
        <v>#DIV/0!</v>
      </c>
      <c r="F56" t="e">
        <f>STDEV(D56:D58)</f>
        <v>#DIV/0!</v>
      </c>
    </row>
    <row r="57" spans="1:6" x14ac:dyDescent="0.35">
      <c r="A57" t="s">
        <v>80</v>
      </c>
      <c r="B57" t="s">
        <v>16</v>
      </c>
      <c r="C57" s="8"/>
      <c r="D57" t="s">
        <v>157</v>
      </c>
    </row>
    <row r="58" spans="1:6" x14ac:dyDescent="0.35">
      <c r="A58" t="s">
        <v>81</v>
      </c>
      <c r="B58" t="s">
        <v>16</v>
      </c>
      <c r="C58" s="8"/>
      <c r="D58" t="s">
        <v>157</v>
      </c>
    </row>
    <row r="59" spans="1:6" x14ac:dyDescent="0.35">
      <c r="A59" t="s">
        <v>82</v>
      </c>
      <c r="B59" t="s">
        <v>16</v>
      </c>
      <c r="D59" t="s">
        <v>157</v>
      </c>
      <c r="E59" t="e">
        <f>AVERAGE(D59:D61)</f>
        <v>#DIV/0!</v>
      </c>
      <c r="F59" t="e">
        <f>STDEV(D59:D61)</f>
        <v>#DIV/0!</v>
      </c>
    </row>
    <row r="60" spans="1:6" x14ac:dyDescent="0.35">
      <c r="A60" t="s">
        <v>83</v>
      </c>
      <c r="B60" t="s">
        <v>16</v>
      </c>
      <c r="D60" t="s">
        <v>157</v>
      </c>
    </row>
    <row r="61" spans="1:6" x14ac:dyDescent="0.35">
      <c r="A61" t="s">
        <v>84</v>
      </c>
      <c r="B61" t="s">
        <v>16</v>
      </c>
      <c r="D61" t="s">
        <v>157</v>
      </c>
    </row>
    <row r="62" spans="1:6" x14ac:dyDescent="0.35">
      <c r="A62" t="s">
        <v>85</v>
      </c>
      <c r="B62" t="s">
        <v>126</v>
      </c>
      <c r="C62" s="8" t="s">
        <v>158</v>
      </c>
      <c r="D62">
        <v>18.717255977680399</v>
      </c>
      <c r="E62">
        <f>AVERAGE(D62:D64)</f>
        <v>18.655770493067934</v>
      </c>
      <c r="F62">
        <f>STDEV(D62:D64)</f>
        <v>7.8216200032090524E-2</v>
      </c>
    </row>
    <row r="63" spans="1:6" x14ac:dyDescent="0.35">
      <c r="A63" t="s">
        <v>86</v>
      </c>
      <c r="B63" t="s">
        <v>126</v>
      </c>
      <c r="C63" s="8"/>
      <c r="D63">
        <v>18.6823202051858</v>
      </c>
    </row>
    <row r="64" spans="1:6" x14ac:dyDescent="0.35">
      <c r="A64" t="s">
        <v>87</v>
      </c>
      <c r="B64" t="s">
        <v>126</v>
      </c>
      <c r="C64" s="8"/>
      <c r="D64">
        <v>18.567735296337599</v>
      </c>
    </row>
    <row r="65" spans="1:6" x14ac:dyDescent="0.35">
      <c r="A65" t="s">
        <v>88</v>
      </c>
      <c r="B65" t="s">
        <v>126</v>
      </c>
      <c r="C65" s="8"/>
      <c r="D65" t="s">
        <v>157</v>
      </c>
      <c r="E65" t="e">
        <f>AVERAGE(D65:D67)</f>
        <v>#DIV/0!</v>
      </c>
      <c r="F65" t="e">
        <f>STDEV(D65:D67)</f>
        <v>#DIV/0!</v>
      </c>
    </row>
    <row r="66" spans="1:6" x14ac:dyDescent="0.35">
      <c r="A66" t="s">
        <v>89</v>
      </c>
      <c r="B66" t="s">
        <v>126</v>
      </c>
      <c r="C66" s="8"/>
      <c r="D66" t="s">
        <v>157</v>
      </c>
    </row>
    <row r="67" spans="1:6" x14ac:dyDescent="0.35">
      <c r="A67" t="s">
        <v>90</v>
      </c>
      <c r="B67" t="s">
        <v>126</v>
      </c>
      <c r="C67" s="8"/>
      <c r="D67" t="s">
        <v>157</v>
      </c>
    </row>
    <row r="68" spans="1:6" x14ac:dyDescent="0.35">
      <c r="A68" t="s">
        <v>91</v>
      </c>
      <c r="B68" t="s">
        <v>126</v>
      </c>
      <c r="C68" s="8"/>
      <c r="D68" t="s">
        <v>157</v>
      </c>
      <c r="E68" t="e">
        <f>AVERAGE(D68:D70)</f>
        <v>#DIV/0!</v>
      </c>
      <c r="F68" t="e">
        <f>STDEV(D68:D70)</f>
        <v>#DIV/0!</v>
      </c>
    </row>
    <row r="69" spans="1:6" x14ac:dyDescent="0.35">
      <c r="A69" t="s">
        <v>92</v>
      </c>
      <c r="B69" t="s">
        <v>126</v>
      </c>
      <c r="C69" s="8"/>
      <c r="D69" t="s">
        <v>157</v>
      </c>
    </row>
    <row r="70" spans="1:6" x14ac:dyDescent="0.35">
      <c r="A70" t="s">
        <v>93</v>
      </c>
      <c r="B70" t="s">
        <v>126</v>
      </c>
      <c r="C70" s="8"/>
      <c r="D70" t="s">
        <v>157</v>
      </c>
    </row>
    <row r="71" spans="1:6" x14ac:dyDescent="0.35">
      <c r="A71" t="s">
        <v>94</v>
      </c>
      <c r="B71" t="s">
        <v>126</v>
      </c>
      <c r="D71" t="s">
        <v>157</v>
      </c>
      <c r="E71" t="e">
        <f>AVERAGE(D71:D73)</f>
        <v>#DIV/0!</v>
      </c>
      <c r="F71" t="e">
        <f>STDEV(D71:D73)</f>
        <v>#DIV/0!</v>
      </c>
    </row>
    <row r="72" spans="1:6" x14ac:dyDescent="0.35">
      <c r="A72" t="s">
        <v>95</v>
      </c>
      <c r="B72" t="s">
        <v>126</v>
      </c>
      <c r="D72" t="s">
        <v>157</v>
      </c>
    </row>
    <row r="73" spans="1:6" x14ac:dyDescent="0.35">
      <c r="A73" t="s">
        <v>96</v>
      </c>
      <c r="B73" t="s">
        <v>126</v>
      </c>
      <c r="D73" t="s">
        <v>157</v>
      </c>
    </row>
    <row r="74" spans="1:6" x14ac:dyDescent="0.35">
      <c r="A74" t="s">
        <v>97</v>
      </c>
      <c r="B74" t="s">
        <v>127</v>
      </c>
      <c r="C74" s="8" t="s">
        <v>158</v>
      </c>
      <c r="D74">
        <v>19.2173322432463</v>
      </c>
      <c r="E74">
        <f>AVERAGE(D74:D76)</f>
        <v>19.192270695470334</v>
      </c>
      <c r="F74">
        <f>STDEV(D74:D76)</f>
        <v>2.9258530340473137E-2</v>
      </c>
    </row>
    <row r="75" spans="1:6" x14ac:dyDescent="0.35">
      <c r="A75" t="s">
        <v>98</v>
      </c>
      <c r="B75" t="s">
        <v>127</v>
      </c>
      <c r="C75" s="8"/>
      <c r="D75">
        <v>19.199361356672298</v>
      </c>
    </row>
    <row r="76" spans="1:6" x14ac:dyDescent="0.35">
      <c r="A76" t="s">
        <v>99</v>
      </c>
      <c r="B76" t="s">
        <v>127</v>
      </c>
      <c r="C76" s="8"/>
      <c r="D76">
        <v>19.160118486492401</v>
      </c>
    </row>
    <row r="77" spans="1:6" x14ac:dyDescent="0.35">
      <c r="A77" t="s">
        <v>100</v>
      </c>
      <c r="B77" t="s">
        <v>127</v>
      </c>
      <c r="C77" s="8"/>
      <c r="D77" t="s">
        <v>157</v>
      </c>
      <c r="E77" t="e">
        <f>AVERAGE(D77:D79)</f>
        <v>#DIV/0!</v>
      </c>
      <c r="F77" t="e">
        <f>STDEV(D77:D79)</f>
        <v>#DIV/0!</v>
      </c>
    </row>
    <row r="78" spans="1:6" x14ac:dyDescent="0.35">
      <c r="A78" t="s">
        <v>101</v>
      </c>
      <c r="B78" t="s">
        <v>127</v>
      </c>
      <c r="C78" s="8"/>
      <c r="D78" t="s">
        <v>157</v>
      </c>
    </row>
    <row r="79" spans="1:6" x14ac:dyDescent="0.35">
      <c r="A79" t="s">
        <v>102</v>
      </c>
      <c r="B79" t="s">
        <v>127</v>
      </c>
      <c r="C79" s="8"/>
      <c r="D79" t="s">
        <v>157</v>
      </c>
    </row>
    <row r="80" spans="1:6" x14ac:dyDescent="0.35">
      <c r="A80" t="s">
        <v>103</v>
      </c>
      <c r="B80" t="s">
        <v>127</v>
      </c>
      <c r="C80" s="8"/>
      <c r="D80" t="s">
        <v>157</v>
      </c>
      <c r="E80" t="e">
        <f>AVERAGE(D80:D82)</f>
        <v>#DIV/0!</v>
      </c>
      <c r="F80" t="e">
        <f>STDEV(D80:D82)</f>
        <v>#DIV/0!</v>
      </c>
    </row>
    <row r="81" spans="1:6" x14ac:dyDescent="0.35">
      <c r="A81" t="s">
        <v>104</v>
      </c>
      <c r="B81" t="s">
        <v>127</v>
      </c>
      <c r="C81" s="8"/>
      <c r="D81" t="s">
        <v>157</v>
      </c>
    </row>
    <row r="82" spans="1:6" x14ac:dyDescent="0.35">
      <c r="A82" t="s">
        <v>105</v>
      </c>
      <c r="B82" t="s">
        <v>127</v>
      </c>
      <c r="C82" s="8"/>
      <c r="D82" t="s">
        <v>157</v>
      </c>
    </row>
    <row r="83" spans="1:6" x14ac:dyDescent="0.35">
      <c r="A83" t="s">
        <v>106</v>
      </c>
      <c r="B83" t="s">
        <v>127</v>
      </c>
      <c r="D83" t="s">
        <v>157</v>
      </c>
      <c r="E83" t="e">
        <f>AVERAGE(D83:D85)</f>
        <v>#DIV/0!</v>
      </c>
      <c r="F83" t="e">
        <f>STDEV(D83:D85)</f>
        <v>#DIV/0!</v>
      </c>
    </row>
    <row r="84" spans="1:6" x14ac:dyDescent="0.35">
      <c r="A84" t="s">
        <v>107</v>
      </c>
      <c r="B84" t="s">
        <v>127</v>
      </c>
      <c r="D84" t="s">
        <v>157</v>
      </c>
    </row>
    <row r="85" spans="1:6" x14ac:dyDescent="0.35">
      <c r="A85" t="s">
        <v>108</v>
      </c>
      <c r="B85" t="s">
        <v>127</v>
      </c>
      <c r="D85" t="s">
        <v>157</v>
      </c>
    </row>
    <row r="86" spans="1:6" x14ac:dyDescent="0.35">
      <c r="A86" t="s">
        <v>109</v>
      </c>
      <c r="B86" t="s">
        <v>2</v>
      </c>
      <c r="C86" s="8" t="s">
        <v>158</v>
      </c>
      <c r="D86">
        <v>17.362477523199701</v>
      </c>
      <c r="E86">
        <f>AVERAGE(D86:D88)</f>
        <v>17.36528481161773</v>
      </c>
      <c r="F86">
        <f>STDEV(D86:D88)</f>
        <v>2.3637442923165209E-2</v>
      </c>
    </row>
    <row r="87" spans="1:6" x14ac:dyDescent="0.35">
      <c r="A87" t="s">
        <v>110</v>
      </c>
      <c r="B87" t="s">
        <v>141</v>
      </c>
      <c r="C87" s="8"/>
      <c r="D87">
        <v>17.390200539034101</v>
      </c>
    </row>
    <row r="88" spans="1:6" x14ac:dyDescent="0.35">
      <c r="A88" t="s">
        <v>111</v>
      </c>
      <c r="B88" t="s">
        <v>142</v>
      </c>
      <c r="C88" s="8"/>
      <c r="D88">
        <v>17.3431763726194</v>
      </c>
    </row>
    <row r="89" spans="1:6" x14ac:dyDescent="0.35">
      <c r="A89" t="s">
        <v>112</v>
      </c>
      <c r="B89" t="s">
        <v>143</v>
      </c>
      <c r="C89" s="8"/>
      <c r="D89" t="s">
        <v>157</v>
      </c>
      <c r="E89" t="e">
        <f>AVERAGE(D89:D91)</f>
        <v>#DIV/0!</v>
      </c>
      <c r="F89" t="e">
        <f>STDEV(D89:D91)</f>
        <v>#DIV/0!</v>
      </c>
    </row>
    <row r="90" spans="1:6" x14ac:dyDescent="0.35">
      <c r="A90" t="s">
        <v>113</v>
      </c>
      <c r="B90" t="s">
        <v>144</v>
      </c>
      <c r="C90" s="8"/>
      <c r="D90" t="s">
        <v>157</v>
      </c>
    </row>
    <row r="91" spans="1:6" x14ac:dyDescent="0.35">
      <c r="A91" t="s">
        <v>114</v>
      </c>
      <c r="B91" t="s">
        <v>145</v>
      </c>
      <c r="C91" s="8"/>
      <c r="D91" t="s">
        <v>157</v>
      </c>
    </row>
    <row r="92" spans="1:6" x14ac:dyDescent="0.35">
      <c r="A92" t="s">
        <v>115</v>
      </c>
      <c r="B92" t="s">
        <v>146</v>
      </c>
      <c r="C92" s="8"/>
      <c r="D92" t="s">
        <v>157</v>
      </c>
      <c r="E92" t="e">
        <f>AVERAGE(D92:D94)</f>
        <v>#DIV/0!</v>
      </c>
      <c r="F92" t="e">
        <f>STDEV(D92:D94)</f>
        <v>#DIV/0!</v>
      </c>
    </row>
    <row r="93" spans="1:6" x14ac:dyDescent="0.35">
      <c r="A93" t="s">
        <v>116</v>
      </c>
      <c r="B93" t="s">
        <v>147</v>
      </c>
      <c r="C93" s="8"/>
      <c r="D93" t="s">
        <v>157</v>
      </c>
    </row>
    <row r="94" spans="1:6" x14ac:dyDescent="0.35">
      <c r="A94" t="s">
        <v>117</v>
      </c>
      <c r="B94" t="s">
        <v>148</v>
      </c>
      <c r="C94" s="8"/>
      <c r="D94" t="s">
        <v>157</v>
      </c>
    </row>
    <row r="95" spans="1:6" x14ac:dyDescent="0.35">
      <c r="A95" t="s">
        <v>118</v>
      </c>
      <c r="B95" t="s">
        <v>149</v>
      </c>
      <c r="D95" t="s">
        <v>157</v>
      </c>
      <c r="E95" t="e">
        <f>AVERAGE(D95:D97)</f>
        <v>#DIV/0!</v>
      </c>
      <c r="F95" t="e">
        <f>STDEV(D95:D97)</f>
        <v>#DIV/0!</v>
      </c>
    </row>
    <row r="96" spans="1:6" x14ac:dyDescent="0.35">
      <c r="A96" t="s">
        <v>119</v>
      </c>
      <c r="B96" t="s">
        <v>150</v>
      </c>
      <c r="D96" t="s">
        <v>157</v>
      </c>
    </row>
    <row r="97" spans="1:4" x14ac:dyDescent="0.35">
      <c r="A97" t="s">
        <v>120</v>
      </c>
      <c r="B97" t="s">
        <v>151</v>
      </c>
      <c r="D97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7941-008A-7B47-98B7-AAF547AF7149}">
  <dimension ref="A1:X32"/>
  <sheetViews>
    <sheetView tabSelected="1" topLeftCell="M2" zoomScale="78" zoomScaleNormal="90" workbookViewId="0">
      <selection activeCell="A5" sqref="A5"/>
    </sheetView>
  </sheetViews>
  <sheetFormatPr defaultColWidth="10.6640625" defaultRowHeight="15.5" x14ac:dyDescent="0.35"/>
  <cols>
    <col min="1" max="1" width="13.6640625" bestFit="1" customWidth="1"/>
    <col min="19" max="19" width="12.5" bestFit="1" customWidth="1"/>
  </cols>
  <sheetData>
    <row r="1" spans="1:22" ht="42" x14ac:dyDescent="0.35">
      <c r="A1" s="1" t="s">
        <v>124</v>
      </c>
      <c r="B1" s="2" t="s">
        <v>0</v>
      </c>
      <c r="C1" s="2" t="s">
        <v>1</v>
      </c>
      <c r="D1" s="1" t="s">
        <v>2</v>
      </c>
      <c r="E1" s="2" t="s">
        <v>0</v>
      </c>
      <c r="F1" s="2" t="s">
        <v>1</v>
      </c>
      <c r="G1" s="3" t="s">
        <v>3</v>
      </c>
      <c r="H1" s="4"/>
      <c r="I1" s="5" t="s">
        <v>4</v>
      </c>
      <c r="J1" s="5" t="s">
        <v>5</v>
      </c>
      <c r="K1" s="6" t="s">
        <v>6</v>
      </c>
      <c r="L1" s="7" t="s">
        <v>7</v>
      </c>
      <c r="M1" s="5" t="s">
        <v>8</v>
      </c>
      <c r="N1" s="5" t="s">
        <v>9</v>
      </c>
      <c r="O1" s="5" t="s">
        <v>10</v>
      </c>
      <c r="P1" s="5"/>
      <c r="Q1" s="5" t="s">
        <v>11</v>
      </c>
    </row>
    <row r="2" spans="1:22" ht="16" customHeight="1" x14ac:dyDescent="0.35">
      <c r="A2" s="8" t="s">
        <v>17</v>
      </c>
      <c r="B2">
        <v>18.612226286206834</v>
      </c>
      <c r="C2">
        <v>5.1966694713789521E-2</v>
      </c>
      <c r="D2" s="8" t="s">
        <v>17</v>
      </c>
      <c r="E2">
        <v>17.879672245702267</v>
      </c>
      <c r="F2">
        <v>3.8170138796297749E-2</v>
      </c>
      <c r="G2" s="9">
        <f>(B2-E2)</f>
        <v>0.73255404050456718</v>
      </c>
      <c r="H2" s="10" t="s">
        <v>12</v>
      </c>
      <c r="I2" s="11">
        <f>AVERAGE(G2:G4)</f>
        <v>0.68218855254528898</v>
      </c>
      <c r="J2" s="11">
        <f>STDEV(G2:G4)</f>
        <v>0.12877483283320917</v>
      </c>
      <c r="K2" s="11">
        <f>I2-$I$2</f>
        <v>0</v>
      </c>
      <c r="L2" s="11">
        <f>(($J$2^2)+(J2^2))^(1/2)</f>
        <v>0.18211511508505257</v>
      </c>
      <c r="M2" s="11">
        <f>1.8^-(K2)</f>
        <v>1</v>
      </c>
      <c r="N2" s="11">
        <f>K2+L2</f>
        <v>0.18211511508505257</v>
      </c>
      <c r="O2" s="12">
        <f>1.8^-N2</f>
        <v>0.89848538748484619</v>
      </c>
      <c r="P2" s="11" t="s">
        <v>13</v>
      </c>
      <c r="Q2" s="11">
        <f>M2-O2</f>
        <v>0.10151461251515381</v>
      </c>
      <c r="S2" s="13"/>
      <c r="T2" s="13"/>
      <c r="U2" s="42" t="s">
        <v>205</v>
      </c>
      <c r="V2" s="42"/>
    </row>
    <row r="3" spans="1:22" x14ac:dyDescent="0.35">
      <c r="A3" s="8" t="s">
        <v>18</v>
      </c>
      <c r="B3">
        <v>18.741047523056267</v>
      </c>
      <c r="C3">
        <v>4.7290575852031891E-2</v>
      </c>
      <c r="D3" s="8" t="s">
        <v>18</v>
      </c>
      <c r="E3">
        <v>17.9628788250063</v>
      </c>
      <c r="F3">
        <v>0.17427393722630757</v>
      </c>
      <c r="G3" s="9">
        <f t="shared" ref="G3:G7" si="0">(B3-E3)</f>
        <v>0.77816869804996713</v>
      </c>
      <c r="H3" s="14"/>
      <c r="I3" s="11"/>
      <c r="J3" s="11"/>
      <c r="K3" s="11"/>
      <c r="L3" s="11"/>
      <c r="M3" s="11"/>
      <c r="N3" s="11">
        <f>K2-L2</f>
        <v>-0.18211511508505257</v>
      </c>
      <c r="O3" s="12">
        <f>1.8^-N3</f>
        <v>1.1129841552563546</v>
      </c>
      <c r="P3" s="11" t="s">
        <v>14</v>
      </c>
      <c r="Q3" s="11">
        <f>O3-M2</f>
        <v>0.11298415525635463</v>
      </c>
      <c r="S3" s="13"/>
      <c r="T3" s="15" t="s">
        <v>124</v>
      </c>
      <c r="U3" s="16" t="s">
        <v>13</v>
      </c>
      <c r="V3" s="16" t="s">
        <v>14</v>
      </c>
    </row>
    <row r="4" spans="1:22" x14ac:dyDescent="0.35">
      <c r="A4" s="8" t="s">
        <v>19</v>
      </c>
      <c r="B4">
        <v>18.165365631022734</v>
      </c>
      <c r="C4">
        <v>4.4601130322643713E-2</v>
      </c>
      <c r="D4" s="8" t="s">
        <v>19</v>
      </c>
      <c r="E4">
        <v>17.629522711941402</v>
      </c>
      <c r="F4">
        <v>9.7975259892362235E-2</v>
      </c>
      <c r="G4" s="9">
        <f t="shared" si="0"/>
        <v>0.53584291908133252</v>
      </c>
      <c r="H4" s="10"/>
      <c r="I4" s="11"/>
      <c r="J4" s="11"/>
      <c r="K4" s="11"/>
      <c r="L4" s="11"/>
      <c r="M4" s="11"/>
      <c r="N4" s="11"/>
      <c r="O4" s="12"/>
      <c r="P4" s="11"/>
      <c r="Q4" s="11"/>
      <c r="S4" s="17" t="s">
        <v>12</v>
      </c>
      <c r="T4" s="18">
        <f>M2</f>
        <v>1</v>
      </c>
      <c r="U4" s="18">
        <f>Q2</f>
        <v>0.10151461251515381</v>
      </c>
      <c r="V4" s="18">
        <f>Q3</f>
        <v>0.11298415525635463</v>
      </c>
    </row>
    <row r="5" spans="1:22" x14ac:dyDescent="0.35">
      <c r="A5" s="38" t="s">
        <v>168</v>
      </c>
      <c r="B5">
        <v>18.2740110183985</v>
      </c>
      <c r="C5">
        <v>7.928811289819758E-2</v>
      </c>
      <c r="D5" s="38" t="s">
        <v>168</v>
      </c>
      <c r="E5">
        <v>18.050191525463401</v>
      </c>
      <c r="F5">
        <v>0.14011526354380685</v>
      </c>
      <c r="G5" s="9">
        <f>(B5-E5)</f>
        <v>0.22381949293509962</v>
      </c>
      <c r="H5" s="10" t="s">
        <v>188</v>
      </c>
      <c r="I5" s="11">
        <f>AVERAGE(G5:G7)</f>
        <v>0.40706617006864337</v>
      </c>
      <c r="J5" s="11">
        <f>STDEV(G5:G7)</f>
        <v>0.21373063380243748</v>
      </c>
      <c r="K5" s="11">
        <f>I5-$I$2</f>
        <v>-0.27512238247664561</v>
      </c>
      <c r="L5" s="11">
        <f>(($J$2^2)+(J5^2))^(1/2)</f>
        <v>0.24952703540260443</v>
      </c>
      <c r="M5" s="11">
        <f>1.8^-(K5)</f>
        <v>1.1755231324664415</v>
      </c>
      <c r="N5" s="11">
        <f>K5+L5</f>
        <v>-2.559534707404118E-2</v>
      </c>
      <c r="O5" s="12">
        <f>1.8^-N5</f>
        <v>1.0151583434176796</v>
      </c>
      <c r="P5" s="11" t="s">
        <v>13</v>
      </c>
      <c r="Q5" s="11">
        <f>M5-O5</f>
        <v>0.16036478904876184</v>
      </c>
      <c r="S5" s="19" t="s">
        <v>189</v>
      </c>
      <c r="T5" s="21">
        <f>M5</f>
        <v>1.1755231324664415</v>
      </c>
      <c r="U5" s="18">
        <f>Q5</f>
        <v>0.16036478904876184</v>
      </c>
      <c r="V5" s="18">
        <f>Q6</f>
        <v>0.18569765040325192</v>
      </c>
    </row>
    <row r="6" spans="1:22" x14ac:dyDescent="0.35">
      <c r="A6" s="38" t="s">
        <v>169</v>
      </c>
      <c r="B6">
        <v>17.877739550465133</v>
      </c>
      <c r="C6">
        <v>4.5514222095815106E-2</v>
      </c>
      <c r="D6" s="38" t="s">
        <v>169</v>
      </c>
      <c r="E6">
        <v>17.522215244708168</v>
      </c>
      <c r="F6">
        <v>9.4226077761403806E-3</v>
      </c>
      <c r="G6" s="9">
        <f>(B6-E6)</f>
        <v>0.35552430575696548</v>
      </c>
      <c r="H6" s="10"/>
      <c r="I6" s="20"/>
      <c r="J6" s="20"/>
      <c r="K6" s="20"/>
      <c r="L6" s="20"/>
      <c r="M6" s="20"/>
      <c r="N6" s="11">
        <f>K5-L5</f>
        <v>-0.52464941787925001</v>
      </c>
      <c r="O6" s="12">
        <f>1.8^-N6</f>
        <v>1.3612207828696934</v>
      </c>
      <c r="P6" s="11" t="s">
        <v>14</v>
      </c>
      <c r="Q6" s="11">
        <f>O6-M5</f>
        <v>0.18569765040325192</v>
      </c>
      <c r="S6" s="39" t="s">
        <v>190</v>
      </c>
      <c r="T6" s="18">
        <f>M8</f>
        <v>0.70967529861983336</v>
      </c>
      <c r="U6" s="18">
        <f>Q8</f>
        <v>9.9805590116011644E-2</v>
      </c>
      <c r="V6" s="18">
        <f>Q9</f>
        <v>0.11613884241483952</v>
      </c>
    </row>
    <row r="7" spans="1:22" x14ac:dyDescent="0.35">
      <c r="A7" s="38" t="s">
        <v>170</v>
      </c>
      <c r="B7">
        <v>18.306614930997899</v>
      </c>
      <c r="C7">
        <v>0.28253956117659113</v>
      </c>
      <c r="D7" s="38" t="s">
        <v>170</v>
      </c>
      <c r="E7">
        <v>17.664760219484034</v>
      </c>
      <c r="F7">
        <v>7.7951069002545392E-2</v>
      </c>
      <c r="G7" s="9">
        <f t="shared" si="0"/>
        <v>0.64185471151386508</v>
      </c>
      <c r="H7" s="10"/>
      <c r="I7" s="20"/>
      <c r="J7" s="20"/>
      <c r="K7" s="20"/>
      <c r="L7" s="20"/>
      <c r="M7" s="35"/>
      <c r="N7" s="35"/>
      <c r="O7" s="35"/>
      <c r="P7" s="35"/>
      <c r="Q7" s="35"/>
    </row>
    <row r="8" spans="1:22" x14ac:dyDescent="0.35">
      <c r="A8" s="38" t="s">
        <v>165</v>
      </c>
      <c r="B8">
        <v>18.08217343145137</v>
      </c>
      <c r="C8">
        <v>0.1133798614475067</v>
      </c>
      <c r="D8" s="38" t="s">
        <v>165</v>
      </c>
      <c r="E8">
        <v>17.035517351913633</v>
      </c>
      <c r="F8">
        <v>5.0172157204784372E-2</v>
      </c>
      <c r="G8" s="9">
        <f t="shared" ref="G8:G10" si="1">(B8-E8)</f>
        <v>1.0466560795377369</v>
      </c>
      <c r="H8" s="10" t="s">
        <v>189</v>
      </c>
      <c r="I8" s="11">
        <f>AVERAGE(G8:G10)</f>
        <v>1.2656446938934789</v>
      </c>
      <c r="J8" s="11">
        <f>STDEV(G8:G10)</f>
        <v>0.22339404363219934</v>
      </c>
      <c r="K8" s="11">
        <f>I8-$I$2</f>
        <v>0.58345614134818991</v>
      </c>
      <c r="L8" s="11">
        <f>(($J$2^2)+(J8^2))^(1/2)</f>
        <v>0.25785239246818314</v>
      </c>
      <c r="M8" s="33">
        <f>1.8^-(K8)</f>
        <v>0.70967529861983336</v>
      </c>
      <c r="N8" s="33">
        <f>K8+L8</f>
        <v>0.84130853381637305</v>
      </c>
      <c r="O8" s="34">
        <f>1.8^-N8</f>
        <v>0.60986970850382172</v>
      </c>
      <c r="P8" s="33" t="s">
        <v>13</v>
      </c>
      <c r="Q8" s="33">
        <f>M8-O8</f>
        <v>9.9805590116011644E-2</v>
      </c>
    </row>
    <row r="9" spans="1:22" x14ac:dyDescent="0.35">
      <c r="A9" s="38" t="s">
        <v>166</v>
      </c>
      <c r="B9">
        <v>19.225737865059099</v>
      </c>
      <c r="C9">
        <v>1.9471204889261781E-2</v>
      </c>
      <c r="D9" s="38" t="s">
        <v>166</v>
      </c>
      <c r="E9">
        <v>17.7325400277354</v>
      </c>
      <c r="F9">
        <v>0.24685310933570573</v>
      </c>
      <c r="G9" s="9">
        <f t="shared" si="1"/>
        <v>1.4931978373236987</v>
      </c>
      <c r="H9" s="10"/>
      <c r="I9" s="20"/>
      <c r="J9" s="20"/>
      <c r="K9" s="20"/>
      <c r="L9" s="20"/>
      <c r="M9" s="35"/>
      <c r="N9" s="33">
        <f>K8-L8</f>
        <v>0.32560374888000676</v>
      </c>
      <c r="O9" s="34">
        <f>1.8^-N9</f>
        <v>0.82581414103467288</v>
      </c>
      <c r="P9" s="33" t="s">
        <v>14</v>
      </c>
      <c r="Q9" s="33">
        <f>O9-M8</f>
        <v>0.11613884241483952</v>
      </c>
    </row>
    <row r="10" spans="1:22" x14ac:dyDescent="0.35">
      <c r="A10" s="38" t="s">
        <v>167</v>
      </c>
      <c r="B10" s="36">
        <v>18.417630302518734</v>
      </c>
      <c r="C10" s="36">
        <v>0.1033185600741089</v>
      </c>
      <c r="D10" s="38" t="s">
        <v>167</v>
      </c>
      <c r="E10">
        <v>17.160550137699733</v>
      </c>
      <c r="F10">
        <v>0.11410985127717058</v>
      </c>
      <c r="G10" s="9">
        <f t="shared" si="1"/>
        <v>1.2570801648190013</v>
      </c>
      <c r="H10" s="10"/>
      <c r="I10" s="20"/>
      <c r="J10" s="20"/>
      <c r="K10" s="20"/>
      <c r="L10" s="20"/>
      <c r="M10" s="35"/>
      <c r="N10" s="35"/>
      <c r="O10" s="35"/>
      <c r="P10" s="35"/>
      <c r="Q10" s="35"/>
    </row>
    <row r="11" spans="1:22" x14ac:dyDescent="0.35">
      <c r="M11" s="36"/>
      <c r="N11" s="36"/>
      <c r="O11" s="36"/>
      <c r="P11" s="36"/>
      <c r="Q11" s="36"/>
    </row>
    <row r="12" spans="1:22" ht="42" x14ac:dyDescent="0.35">
      <c r="A12" s="1" t="s">
        <v>122</v>
      </c>
      <c r="B12" s="2" t="s">
        <v>0</v>
      </c>
      <c r="C12" s="2" t="s">
        <v>1</v>
      </c>
      <c r="D12" s="1" t="s">
        <v>2</v>
      </c>
      <c r="E12" s="2" t="s">
        <v>0</v>
      </c>
      <c r="F12" s="2" t="s">
        <v>1</v>
      </c>
      <c r="G12" s="3" t="s">
        <v>3</v>
      </c>
      <c r="H12" s="4"/>
      <c r="I12" s="5" t="s">
        <v>4</v>
      </c>
      <c r="J12" s="5" t="s">
        <v>5</v>
      </c>
      <c r="K12" s="6" t="s">
        <v>6</v>
      </c>
      <c r="L12" s="7" t="s">
        <v>7</v>
      </c>
      <c r="M12" s="37" t="s">
        <v>8</v>
      </c>
      <c r="N12" s="37" t="s">
        <v>9</v>
      </c>
      <c r="O12" s="37" t="s">
        <v>10</v>
      </c>
      <c r="P12" s="37"/>
      <c r="Q12" s="37" t="s">
        <v>11</v>
      </c>
    </row>
    <row r="13" spans="1:22" x14ac:dyDescent="0.35">
      <c r="A13" s="8" t="s">
        <v>17</v>
      </c>
      <c r="B13">
        <v>24.004295734676969</v>
      </c>
      <c r="C13">
        <v>5.4781108461188959E-3</v>
      </c>
      <c r="D13" s="8" t="s">
        <v>17</v>
      </c>
      <c r="E13">
        <v>17.879672245702267</v>
      </c>
      <c r="F13">
        <v>3.8170138796297749E-2</v>
      </c>
      <c r="G13" s="9">
        <f t="shared" ref="G13:G21" si="2">(B13-E13)</f>
        <v>6.1246234889747022</v>
      </c>
      <c r="H13" s="10" t="s">
        <v>12</v>
      </c>
      <c r="I13" s="11">
        <f>AVERAGE(G13:G15)</f>
        <v>6.1452847286748771</v>
      </c>
      <c r="J13" s="11">
        <f>STDEV(G13:G15)</f>
        <v>0.17408223637174705</v>
      </c>
      <c r="K13" s="11">
        <f>I13-$I$13</f>
        <v>0</v>
      </c>
      <c r="L13" s="11">
        <f>(($J$13^2)+(J13^2))^(1/2)</f>
        <v>0.24618945964516356</v>
      </c>
      <c r="M13" s="33">
        <f>1.8^-(K13)</f>
        <v>1</v>
      </c>
      <c r="N13" s="33">
        <f>K13+L13</f>
        <v>0.24618945964516356</v>
      </c>
      <c r="O13" s="34">
        <f>1.8^-N13</f>
        <v>0.86527588438227143</v>
      </c>
      <c r="P13" s="33" t="s">
        <v>13</v>
      </c>
      <c r="Q13" s="33">
        <f>M13-O13</f>
        <v>0.13472411561772857</v>
      </c>
      <c r="S13" s="13"/>
      <c r="T13" s="13"/>
      <c r="U13" s="42" t="s">
        <v>153</v>
      </c>
      <c r="V13" s="42"/>
    </row>
    <row r="14" spans="1:22" x14ac:dyDescent="0.35">
      <c r="A14" s="8" t="s">
        <v>18</v>
      </c>
      <c r="B14">
        <v>24.291654388074697</v>
      </c>
      <c r="C14">
        <v>5.2064871185822863E-2</v>
      </c>
      <c r="D14" s="8" t="s">
        <v>18</v>
      </c>
      <c r="E14">
        <v>17.9628788250063</v>
      </c>
      <c r="F14">
        <v>0.17427393722630757</v>
      </c>
      <c r="G14" s="9">
        <f t="shared" si="2"/>
        <v>6.3287755630683975</v>
      </c>
      <c r="H14" s="14"/>
      <c r="I14" s="11"/>
      <c r="J14" s="11"/>
      <c r="K14" s="11"/>
      <c r="L14" s="11"/>
      <c r="M14" s="33"/>
      <c r="N14" s="33">
        <f>K13-L13</f>
        <v>-0.24618945964516356</v>
      </c>
      <c r="O14" s="34">
        <f>1.8^-N14</f>
        <v>1.1557007632472149</v>
      </c>
      <c r="P14" s="33" t="s">
        <v>14</v>
      </c>
      <c r="Q14" s="33">
        <f>O14-M13</f>
        <v>0.15570076324721493</v>
      </c>
      <c r="S14" s="13"/>
      <c r="T14" s="15" t="s">
        <v>122</v>
      </c>
      <c r="U14" s="16" t="s">
        <v>13</v>
      </c>
      <c r="V14" s="16" t="s">
        <v>14</v>
      </c>
    </row>
    <row r="15" spans="1:22" x14ac:dyDescent="0.35">
      <c r="A15" s="8" t="s">
        <v>19</v>
      </c>
      <c r="B15">
        <v>23.611977845922933</v>
      </c>
      <c r="C15">
        <v>8.9853046624748897E-2</v>
      </c>
      <c r="D15" s="8" t="s">
        <v>19</v>
      </c>
      <c r="E15">
        <v>17.629522711941402</v>
      </c>
      <c r="F15">
        <v>9.7975259892362235E-2</v>
      </c>
      <c r="G15" s="9">
        <f t="shared" si="2"/>
        <v>5.9824551339815315</v>
      </c>
      <c r="H15" s="10"/>
      <c r="I15" s="11"/>
      <c r="J15" s="11"/>
      <c r="K15" s="11"/>
      <c r="L15" s="11"/>
      <c r="M15" s="33"/>
      <c r="N15" s="33"/>
      <c r="O15" s="34"/>
      <c r="P15" s="33"/>
      <c r="Q15" s="33"/>
      <c r="S15" s="17" t="s">
        <v>12</v>
      </c>
      <c r="T15" s="18">
        <f>M13</f>
        <v>1</v>
      </c>
      <c r="U15" s="18">
        <f>Q13</f>
        <v>0.13472411561772857</v>
      </c>
      <c r="V15" s="18">
        <f>Q14</f>
        <v>0.15570076324721493</v>
      </c>
    </row>
    <row r="16" spans="1:22" x14ac:dyDescent="0.35">
      <c r="A16" s="38" t="s">
        <v>168</v>
      </c>
      <c r="B16">
        <v>23.58764462902127</v>
      </c>
      <c r="C16">
        <v>4.8516847511403685E-2</v>
      </c>
      <c r="D16" s="38" t="s">
        <v>168</v>
      </c>
      <c r="E16">
        <v>18.050191525463401</v>
      </c>
      <c r="F16">
        <v>0.14011526354380685</v>
      </c>
      <c r="G16" s="9">
        <f t="shared" si="2"/>
        <v>5.5374531035578691</v>
      </c>
      <c r="H16" s="10" t="s">
        <v>15</v>
      </c>
      <c r="I16" s="11">
        <f>AVERAGE(G16:G18)</f>
        <v>5.4066701247435889</v>
      </c>
      <c r="J16" s="11">
        <f>STDEV(G16:G18)</f>
        <v>0.13641869250723965</v>
      </c>
      <c r="K16" s="11">
        <f>I16-$I$13</f>
        <v>-0.73861460393128819</v>
      </c>
      <c r="L16" s="11">
        <f>(($J$13^2)+(J16^2))^(1/2)</f>
        <v>0.22116664460441049</v>
      </c>
      <c r="M16" s="33">
        <f>1.8^-(K16)</f>
        <v>1.543647024964347</v>
      </c>
      <c r="N16" s="33">
        <f>K16+L16</f>
        <v>-0.5174479593268777</v>
      </c>
      <c r="O16" s="34">
        <f>1.8^-N16</f>
        <v>1.3554710201489013</v>
      </c>
      <c r="P16" s="33" t="s">
        <v>13</v>
      </c>
      <c r="Q16" s="33">
        <f>M16-O16</f>
        <v>0.18817600481544572</v>
      </c>
      <c r="S16" s="19" t="s">
        <v>189</v>
      </c>
      <c r="T16" s="21">
        <f>M16</f>
        <v>1.543647024964347</v>
      </c>
      <c r="U16" s="18">
        <f>Q16</f>
        <v>0.18817600481544572</v>
      </c>
      <c r="V16" s="18">
        <f>Q17</f>
        <v>0.21429991913152846</v>
      </c>
    </row>
    <row r="17" spans="1:24" x14ac:dyDescent="0.35">
      <c r="A17" s="38" t="s">
        <v>169</v>
      </c>
      <c r="B17">
        <v>22.787454949195133</v>
      </c>
      <c r="C17">
        <v>6.6686678906513211E-2</v>
      </c>
      <c r="D17" s="38" t="s">
        <v>169</v>
      </c>
      <c r="E17">
        <v>17.522215244708168</v>
      </c>
      <c r="F17">
        <v>9.4226077761403806E-3</v>
      </c>
      <c r="G17" s="9">
        <f t="shared" si="2"/>
        <v>5.2652397044869659</v>
      </c>
      <c r="H17" s="10"/>
      <c r="I17" s="20"/>
      <c r="J17" s="20"/>
      <c r="K17" s="20"/>
      <c r="L17" s="20"/>
      <c r="M17" s="35"/>
      <c r="N17" s="33">
        <f>K16-L16</f>
        <v>-0.95978124853569868</v>
      </c>
      <c r="O17" s="34">
        <f>1.8^-N17</f>
        <v>1.7579469440958755</v>
      </c>
      <c r="P17" s="33" t="s">
        <v>14</v>
      </c>
      <c r="Q17" s="33">
        <f>O17-M16</f>
        <v>0.21429991913152846</v>
      </c>
      <c r="S17" s="39" t="s">
        <v>190</v>
      </c>
      <c r="T17" s="18">
        <f>M19</f>
        <v>0.95203629903570686</v>
      </c>
      <c r="U17" s="18">
        <f>Q19</f>
        <v>0.24029596627365735</v>
      </c>
      <c r="V17" s="18">
        <f>Q20</f>
        <v>0.32142408105016684</v>
      </c>
    </row>
    <row r="18" spans="1:24" x14ac:dyDescent="0.35">
      <c r="A18" s="38" t="s">
        <v>170</v>
      </c>
      <c r="B18">
        <v>23.082077785669966</v>
      </c>
      <c r="C18">
        <v>6.7932271103225431E-2</v>
      </c>
      <c r="D18" s="38" t="s">
        <v>170</v>
      </c>
      <c r="E18">
        <v>17.664760219484034</v>
      </c>
      <c r="F18">
        <v>7.7951069002545392E-2</v>
      </c>
      <c r="G18" s="9">
        <f t="shared" si="2"/>
        <v>5.4173175661859325</v>
      </c>
      <c r="H18" s="10"/>
      <c r="I18" s="20"/>
      <c r="J18" s="20"/>
      <c r="K18" s="20"/>
      <c r="L18" s="20"/>
      <c r="M18" s="35"/>
      <c r="N18" s="35"/>
      <c r="O18" s="35"/>
      <c r="P18" s="35"/>
      <c r="Q18" s="35"/>
    </row>
    <row r="19" spans="1:24" x14ac:dyDescent="0.35">
      <c r="A19" s="38" t="s">
        <v>165</v>
      </c>
      <c r="B19">
        <v>23.325347382186635</v>
      </c>
      <c r="C19">
        <v>1.7763402357132266E-2</v>
      </c>
      <c r="D19" s="38" t="s">
        <v>165</v>
      </c>
      <c r="E19">
        <v>17.035517351913633</v>
      </c>
      <c r="F19">
        <v>5.0172157204784372E-2</v>
      </c>
      <c r="G19" s="9">
        <f t="shared" si="2"/>
        <v>6.2898300302730021</v>
      </c>
      <c r="H19" s="10" t="s">
        <v>121</v>
      </c>
      <c r="I19" s="11">
        <f>AVERAGE(G19:G21)</f>
        <v>6.2289071015755448</v>
      </c>
      <c r="J19" s="11">
        <f>STDEV(G19:G21)</f>
        <v>0.46326229450975187</v>
      </c>
      <c r="K19" s="11">
        <f>I19-$I$13</f>
        <v>8.3622372900667763E-2</v>
      </c>
      <c r="L19" s="11">
        <f>(($J$13^2)+(J19^2))^(1/2)</f>
        <v>0.49489047125058783</v>
      </c>
      <c r="M19" s="33">
        <f>1.8^-(K19)</f>
        <v>0.95203629903570686</v>
      </c>
      <c r="N19" s="33">
        <f>K19+L19</f>
        <v>0.57851284415125559</v>
      </c>
      <c r="O19" s="34">
        <f>1.8^-N19</f>
        <v>0.71174033276204951</v>
      </c>
      <c r="P19" s="33" t="s">
        <v>13</v>
      </c>
      <c r="Q19" s="33">
        <f>M19-O19</f>
        <v>0.24029596627365735</v>
      </c>
    </row>
    <row r="20" spans="1:24" x14ac:dyDescent="0.35">
      <c r="A20" s="38" t="s">
        <v>166</v>
      </c>
      <c r="B20">
        <v>24.391233697096666</v>
      </c>
      <c r="C20">
        <v>0.13828391829524092</v>
      </c>
      <c r="D20" s="38" t="s">
        <v>166</v>
      </c>
      <c r="E20">
        <v>17.7325400277354</v>
      </c>
      <c r="F20">
        <v>0.24685310933570573</v>
      </c>
      <c r="G20" s="9">
        <f t="shared" si="2"/>
        <v>6.6586936693612664</v>
      </c>
      <c r="H20" s="10"/>
      <c r="I20" s="20"/>
      <c r="J20" s="20"/>
      <c r="K20" s="20"/>
      <c r="L20" s="20"/>
      <c r="M20" s="35"/>
      <c r="N20" s="33">
        <f>K19-L19</f>
        <v>-0.41126809834992006</v>
      </c>
      <c r="O20" s="34">
        <f>1.8^-N20</f>
        <v>1.2734603800858737</v>
      </c>
      <c r="P20" s="33" t="s">
        <v>14</v>
      </c>
      <c r="Q20" s="33">
        <f>O20-M19</f>
        <v>0.32142408105016684</v>
      </c>
    </row>
    <row r="21" spans="1:24" x14ac:dyDescent="0.35">
      <c r="A21" s="38" t="s">
        <v>167</v>
      </c>
      <c r="B21">
        <v>22.8987477427921</v>
      </c>
      <c r="C21">
        <v>5.94817262488588E-2</v>
      </c>
      <c r="D21" s="38" t="s">
        <v>167</v>
      </c>
      <c r="E21">
        <v>17.160550137699733</v>
      </c>
      <c r="F21">
        <v>0.11410985127717058</v>
      </c>
      <c r="G21" s="9">
        <f t="shared" si="2"/>
        <v>5.7381976050923669</v>
      </c>
      <c r="H21" s="10"/>
      <c r="I21" s="20"/>
      <c r="J21" s="20"/>
      <c r="K21" s="20"/>
      <c r="L21" s="20"/>
      <c r="M21" s="20"/>
      <c r="N21" s="20"/>
      <c r="O21" s="20"/>
      <c r="P21" s="20"/>
      <c r="Q21" s="20"/>
    </row>
    <row r="25" spans="1:24" x14ac:dyDescent="0.35">
      <c r="S25" s="24"/>
      <c r="T25" s="24"/>
      <c r="U25" s="25"/>
      <c r="V25" s="40" t="s">
        <v>11</v>
      </c>
      <c r="W25" s="40"/>
      <c r="X25" s="25"/>
    </row>
    <row r="26" spans="1:24" x14ac:dyDescent="0.35">
      <c r="S26" s="24"/>
      <c r="T26" s="26" t="s">
        <v>159</v>
      </c>
      <c r="U26" s="27" t="s">
        <v>160</v>
      </c>
      <c r="V26" s="28" t="s">
        <v>13</v>
      </c>
      <c r="W26" s="28" t="s">
        <v>14</v>
      </c>
      <c r="X26" s="29" t="s">
        <v>161</v>
      </c>
    </row>
    <row r="27" spans="1:24" x14ac:dyDescent="0.35">
      <c r="S27" s="41" t="s">
        <v>162</v>
      </c>
      <c r="T27" s="32" t="s">
        <v>122</v>
      </c>
      <c r="U27" s="30">
        <f>M2</f>
        <v>1</v>
      </c>
      <c r="V27" s="31">
        <f>Q2</f>
        <v>0.10151461251515381</v>
      </c>
      <c r="W27" s="31">
        <f>Q3</f>
        <v>0.11298415525635463</v>
      </c>
      <c r="X27" s="25"/>
    </row>
    <row r="28" spans="1:24" x14ac:dyDescent="0.35">
      <c r="S28" s="41"/>
      <c r="T28" s="23" t="s">
        <v>123</v>
      </c>
      <c r="U28" s="30">
        <f>M13</f>
        <v>1</v>
      </c>
      <c r="V28" s="30">
        <f>Q13</f>
        <v>0.13472411561772857</v>
      </c>
      <c r="W28" s="30">
        <f>Q14</f>
        <v>0.15570076324721493</v>
      </c>
      <c r="X28" s="25"/>
    </row>
    <row r="29" spans="1:24" x14ac:dyDescent="0.35">
      <c r="S29" s="41" t="s">
        <v>163</v>
      </c>
      <c r="T29" s="32" t="s">
        <v>122</v>
      </c>
      <c r="U29" s="30">
        <f>M5</f>
        <v>1.1755231324664415</v>
      </c>
      <c r="V29" s="30">
        <f>Q5</f>
        <v>0.16036478904876184</v>
      </c>
      <c r="W29" s="30">
        <f>Q6</f>
        <v>0.18569765040325192</v>
      </c>
      <c r="X29" s="25">
        <f>U27/U29</f>
        <v>0.85068508852040625</v>
      </c>
    </row>
    <row r="30" spans="1:24" x14ac:dyDescent="0.35">
      <c r="S30" s="41"/>
      <c r="T30" s="23" t="s">
        <v>123</v>
      </c>
      <c r="U30" s="30">
        <f>M16</f>
        <v>1.543647024964347</v>
      </c>
      <c r="V30" s="30">
        <f>Q16</f>
        <v>0.18817600481544572</v>
      </c>
      <c r="W30" s="30">
        <f>Q17</f>
        <v>0.21429991913152846</v>
      </c>
      <c r="X30" s="25">
        <f>U28/U30</f>
        <v>0.64781649161219135</v>
      </c>
    </row>
    <row r="31" spans="1:24" x14ac:dyDescent="0.35">
      <c r="S31" s="41" t="s">
        <v>164</v>
      </c>
      <c r="T31" s="32" t="s">
        <v>122</v>
      </c>
      <c r="U31" s="30">
        <f>M8</f>
        <v>0.70967529861983336</v>
      </c>
      <c r="V31" s="30">
        <f>Q8</f>
        <v>9.9805590116011644E-2</v>
      </c>
      <c r="W31" s="30">
        <f>Q9</f>
        <v>0.11613884241483952</v>
      </c>
      <c r="X31" s="25">
        <f>U27/U31</f>
        <v>1.4090951199017157</v>
      </c>
    </row>
    <row r="32" spans="1:24" x14ac:dyDescent="0.35">
      <c r="S32" s="41"/>
      <c r="T32" s="23" t="s">
        <v>123</v>
      </c>
      <c r="U32" s="30">
        <f>T17</f>
        <v>0.95203629903570686</v>
      </c>
      <c r="V32" s="30">
        <f>U17</f>
        <v>0.24029596627365735</v>
      </c>
      <c r="W32" s="30">
        <f>V17</f>
        <v>0.32142408105016684</v>
      </c>
      <c r="X32" s="25"/>
    </row>
  </sheetData>
  <mergeCells count="6">
    <mergeCell ref="V25:W25"/>
    <mergeCell ref="S27:S28"/>
    <mergeCell ref="S29:S30"/>
    <mergeCell ref="S31:S32"/>
    <mergeCell ref="U2:V2"/>
    <mergeCell ref="U13:V13"/>
  </mergeCells>
  <phoneticPr fontId="9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Plate 1</vt:lpstr>
      <vt:lpstr>Sheet1</vt:lpstr>
      <vt:lpstr>Plate 2</vt:lpstr>
      <vt:lpstr>Plate 3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Jamie</cp:lastModifiedBy>
  <dcterms:created xsi:type="dcterms:W3CDTF">2020-01-15T20:25:45Z</dcterms:created>
  <dcterms:modified xsi:type="dcterms:W3CDTF">2020-06-15T19:56:58Z</dcterms:modified>
</cp:coreProperties>
</file>