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Calculations\"/>
    </mc:Choice>
  </mc:AlternateContent>
  <xr:revisionPtr revIDLastSave="0" documentId="13_ncr:1_{9E14EEB0-62C5-418C-9921-F30ECF09F0A5}" xr6:coauthVersionLast="45" xr6:coauthVersionMax="45" xr10:uidLastSave="{00000000-0000-0000-0000-000000000000}"/>
  <bookViews>
    <workbookView xWindow="-110" yWindow="-110" windowWidth="19420" windowHeight="11020" xr2:uid="{937A7A4C-40C8-45A3-9391-2FE9764171C3}"/>
  </bookViews>
  <sheets>
    <sheet name="Volume Loaded" sheetId="4" r:id="rId1"/>
    <sheet name="Infrared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F5" i="3" l="1"/>
  <c r="F4" i="3"/>
  <c r="F2" i="3"/>
  <c r="B2" i="3"/>
  <c r="B3" i="3" s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C5" i="3"/>
  <c r="C4" i="3"/>
  <c r="C3" i="3"/>
  <c r="C2" i="3"/>
</calcChain>
</file>

<file path=xl/sharedStrings.xml><?xml version="1.0" encoding="utf-8"?>
<sst xmlns="http://schemas.openxmlformats.org/spreadsheetml/2006/main" count="16" uniqueCount="10">
  <si>
    <t>Dilution No.</t>
  </si>
  <si>
    <t>Expected</t>
  </si>
  <si>
    <t>tul4 Actual</t>
  </si>
  <si>
    <t>pdpB actual</t>
  </si>
  <si>
    <t>Volume Loaded</t>
  </si>
  <si>
    <t>Infrared</t>
  </si>
  <si>
    <t>tul4</t>
  </si>
  <si>
    <t>LVS</t>
  </si>
  <si>
    <t>drpsU2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</si>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</sst>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Infrared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Infrared!$B$1</c:f>
              <c:strCache>
                <c:ptCount val="1"/>
                <c:pt idx="0">
                  <c:v>Expected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Infrared!$A$2:$A$14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Infrared!$B$2:$B$14</c:f>
              <c:numCache>
                <c:formatCode>General</c:formatCode>
                <c:ptCount val="13"/>
                <c:pt idx="0">
                  <c:v>1</c:v>
                </c:pt>
                <c:pt idx="1">
                  <c:v>0.71</c:v>
                </c:pt>
                <c:pt idx="2">
                  <c:v>0.50409999999999999</c:v>
                </c:pt>
                <c:pt idx="3">
                  <c:v>0.35791099999999998</c:v>
                </c:pt>
                <c:pt idx="4">
                  <c:v>0.25411680999999997</c:v>
                </c:pt>
                <c:pt idx="5">
                  <c:v>0.18042293509999996</c:v>
                </c:pt>
                <c:pt idx="6">
                  <c:v>0.12810028392099995</c:v>
                </c:pt>
                <c:pt idx="7">
                  <c:v>9.0951201583909957E-2</c:v>
                </c:pt>
                <c:pt idx="8">
                  <c:v>6.457535312457606E-2</c:v>
                </c:pt>
                <c:pt idx="9">
                  <c:v>4.5848500718449002E-2</c:v>
                </c:pt>
                <c:pt idx="10">
                  <c:v>3.2552435510098787E-2</c:v>
                </c:pt>
                <c:pt idx="11">
                  <c:v>2.3112229212170137E-2</c:v>
                </c:pt>
                <c:pt idx="12">
                  <c:v>1.6409682740640797E-2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0B-4087-9253-2918E277D7CF}"/>
            </c:ext>
          </c:extLst>
        </c:ser>
        <c:ser>
          <c:idx val="1"/>
          <c:order val="1"/>
          <c:tx>
            <c:strRef>
              <c:f>Infrared!$C$1</c:f>
              <c:strCache>
                <c:ptCount val="1"/>
                <c:pt idx="0">
                  <c:v>tul4 Actual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Infrared!$A$2:$A$14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Infrared!$C$2:$C$14</c:f>
              <c:numCache>
                <c:formatCode>General</c:formatCode>
                <c:ptCount val="13"/>
                <c:pt idx="0">
                  <c:v>1</c:v>
                </c:pt>
                <c:pt idx="1">
                  <c:v>0.64647713226205183</c:v>
                </c:pt>
                <c:pt idx="2">
                  <c:v>0.66007416563658827</c:v>
                </c:pt>
                <c:pt idx="3">
                  <c:v>0.33250927070457353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0B-4087-9253-2918E277D7CF}"/>
            </c:ext>
          </c:extLst>
        </c:ser>
        <c:ser>
          <c:idx val="2"/>
          <c:order val="2"/>
          <c:tx>
            <c:strRef>
              <c:f>Infrared!$D$1</c:f>
              <c:strCache>
                <c:ptCount val="1"/>
                <c:pt idx="0">
                  <c:v>80.9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Infrared!$A$2:$A$14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Infrared!$D$2:$D$14</c:f>
            </c:numRef>
          </c:yVal>
          <c:smooth val="1"/>
          <c:extLst>
            <c:ext xmlns:c16="http://schemas.microsoft.com/office/drawing/2014/chart" uri="{C3380CC4-5D6E-409C-BE32-E72D297353CC}">
              <c16:uniqueId val="{00000002-3D0B-4087-9253-2918E277D7CF}"/>
            </c:ext>
          </c:extLst>
        </c:ser>
        <c:ser>
          <c:idx val="3"/>
          <c:order val="3"/>
          <c:tx>
            <c:strRef>
              <c:f>Infrared!$E$1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Infrared!$A$2:$A$14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Infrared!$E$2:$E$14</c:f>
            </c:numRef>
          </c:yVal>
          <c:smooth val="1"/>
          <c:extLst>
            <c:ext xmlns:c16="http://schemas.microsoft.com/office/drawing/2014/chart" uri="{C3380CC4-5D6E-409C-BE32-E72D297353CC}">
              <c16:uniqueId val="{00000003-3D0B-4087-9253-2918E277D7CF}"/>
            </c:ext>
          </c:extLst>
        </c:ser>
        <c:ser>
          <c:idx val="4"/>
          <c:order val="4"/>
          <c:tx>
            <c:strRef>
              <c:f>Infrared!$F$1</c:f>
              <c:strCache>
                <c:ptCount val="1"/>
                <c:pt idx="0">
                  <c:v>pdpB actual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Infrared!$A$2:$A$14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Infrared!$F$2:$F$14</c:f>
              <c:numCache>
                <c:formatCode>General</c:formatCode>
                <c:ptCount val="13"/>
                <c:pt idx="0">
                  <c:v>1</c:v>
                </c:pt>
                <c:pt idx="2">
                  <c:v>0.16348314606741574</c:v>
                </c:pt>
                <c:pt idx="3">
                  <c:v>0.8539325842696629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D0B-4087-9253-2918E277D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743984"/>
        <c:axId val="1047472656"/>
      </c:scatterChart>
      <c:valAx>
        <c:axId val="123274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Dilution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472656"/>
        <c:crosses val="autoZero"/>
        <c:crossBetween val="midCat"/>
      </c:valAx>
      <c:valAx>
        <c:axId val="10474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Band</a:t>
                </a:r>
                <a:r>
                  <a:rPr lang="en-US" baseline="0"/>
                  <a:t> Intensity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743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206375</xdr:colOff>
      <xdr:row>1</xdr:row>
      <xdr:rowOff>44450</xdr:rowOff>
    </xdr:from>
    <xdr:to>
      <xdr:col>16</xdr:col>
      <xdr:colOff>511175</xdr:colOff>
      <xdr:row>16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B4A49C-D13B-48F4-AD1E-922573681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C6B4D-B83D-401C-9405-ED07F20122E4}">
  <dimension ref="A1:P18"/>
  <sheetViews>
    <sheetView tabSelected="1" workbookViewId="0">
      <selection activeCell="E3" sqref="E3"/>
    </sheetView>
  </sheetViews>
  <sheetFormatPr defaultColWidth="8.81640625" defaultRowHeight="14.5" x14ac:dyDescent="0.35"/>
  <sheetData>
    <row r="1" spans="1:16" x14ac:dyDescent="0.35">
      <c r="A1" s="1" t="s">
        <v>5</v>
      </c>
      <c r="B1" t="s">
        <v>4</v>
      </c>
      <c r="C1" t="s">
        <v>6</v>
      </c>
      <c r="E1" t="s">
        <v>9</v>
      </c>
      <c r="P1" s="1"/>
    </row>
    <row r="2" spans="1:16" x14ac:dyDescent="0.35">
      <c r="A2" t="s">
        <v>7</v>
      </c>
      <c r="B2">
        <v>25</v>
      </c>
      <c r="C2">
        <v>302000</v>
      </c>
      <c r="E2">
        <f>AVERAGE(C2:C5)/AVERAGE(C6:C9)</f>
        <v>1.2652091254752851</v>
      </c>
    </row>
    <row r="3" spans="1:16" x14ac:dyDescent="0.35">
      <c r="A3" t="s">
        <v>7</v>
      </c>
      <c r="B3">
        <v>25</v>
      </c>
      <c r="C3">
        <v>331000</v>
      </c>
    </row>
    <row r="4" spans="1:16" x14ac:dyDescent="0.35">
      <c r="A4" t="s">
        <v>8</v>
      </c>
      <c r="B4">
        <v>25</v>
      </c>
      <c r="C4">
        <v>306000</v>
      </c>
    </row>
    <row r="5" spans="1:16" x14ac:dyDescent="0.35">
      <c r="A5" t="s">
        <v>8</v>
      </c>
      <c r="B5">
        <v>25</v>
      </c>
      <c r="C5">
        <v>392000</v>
      </c>
    </row>
    <row r="6" spans="1:16" x14ac:dyDescent="0.35">
      <c r="A6" t="s">
        <v>7</v>
      </c>
      <c r="B6">
        <v>12.5</v>
      </c>
      <c r="C6">
        <v>248000</v>
      </c>
    </row>
    <row r="7" spans="1:16" x14ac:dyDescent="0.35">
      <c r="A7" t="s">
        <v>7</v>
      </c>
      <c r="B7">
        <v>12.5</v>
      </c>
      <c r="C7">
        <v>250000</v>
      </c>
    </row>
    <row r="8" spans="1:16" x14ac:dyDescent="0.35">
      <c r="A8" t="s">
        <v>8</v>
      </c>
      <c r="B8">
        <v>12.5</v>
      </c>
      <c r="C8">
        <v>289000</v>
      </c>
    </row>
    <row r="9" spans="1:16" x14ac:dyDescent="0.35">
      <c r="A9" t="s">
        <v>8</v>
      </c>
      <c r="B9">
        <v>12.5</v>
      </c>
      <c r="C9">
        <v>265000</v>
      </c>
    </row>
    <row r="18" spans="12:12" x14ac:dyDescent="0.35">
      <c r="L1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DA70D-0F06-4A8C-BA99-1A7467729559}">
  <dimension ref="A1:G14"/>
  <sheetViews>
    <sheetView workbookViewId="0">
      <selection activeCell="F5" sqref="F5"/>
    </sheetView>
  </sheetViews>
  <sheetFormatPr defaultColWidth="8.81640625" defaultRowHeight="14.5" x14ac:dyDescent="0.35"/>
  <cols>
    <col min="4" max="5" width="0" hidden="1" customWidth="1"/>
  </cols>
  <sheetData>
    <row r="1" spans="1:7" x14ac:dyDescent="0.35">
      <c r="A1" t="s">
        <v>0</v>
      </c>
      <c r="B1" t="s">
        <v>1</v>
      </c>
      <c r="C1" t="s">
        <v>2</v>
      </c>
      <c r="D1">
        <v>80.900000000000006</v>
      </c>
      <c r="F1" t="s">
        <v>3</v>
      </c>
      <c r="G1">
        <v>17.8</v>
      </c>
    </row>
    <row r="2" spans="1:7" x14ac:dyDescent="0.35">
      <c r="A2">
        <v>0</v>
      </c>
      <c r="B2">
        <f>80.9/D1</f>
        <v>1</v>
      </c>
      <c r="C2">
        <f>80.9/D1</f>
        <v>1</v>
      </c>
      <c r="F2">
        <f>17.8/G1</f>
        <v>1</v>
      </c>
    </row>
    <row r="3" spans="1:7" x14ac:dyDescent="0.35">
      <c r="A3">
        <v>1</v>
      </c>
      <c r="B3">
        <f>B2*0.71</f>
        <v>0.71</v>
      </c>
      <c r="C3">
        <f>52.3/D1</f>
        <v>0.64647713226205183</v>
      </c>
    </row>
    <row r="4" spans="1:7" x14ac:dyDescent="0.35">
      <c r="A4">
        <v>2</v>
      </c>
      <c r="B4">
        <f t="shared" ref="B4:B14" si="0">B3*0.71</f>
        <v>0.50409999999999999</v>
      </c>
      <c r="C4">
        <f>53.4/D1</f>
        <v>0.66007416563658827</v>
      </c>
      <c r="F4">
        <f>2.91/G1</f>
        <v>0.16348314606741574</v>
      </c>
    </row>
    <row r="5" spans="1:7" x14ac:dyDescent="0.35">
      <c r="A5">
        <v>3</v>
      </c>
      <c r="B5">
        <f t="shared" si="0"/>
        <v>0.35791099999999998</v>
      </c>
      <c r="C5">
        <f>26.9/D1</f>
        <v>0.33250927070457353</v>
      </c>
      <c r="F5">
        <f>15.2/G1</f>
        <v>0.8539325842696629</v>
      </c>
    </row>
    <row r="6" spans="1:7" x14ac:dyDescent="0.35">
      <c r="A6">
        <v>4</v>
      </c>
      <c r="B6">
        <f t="shared" si="0"/>
        <v>0.25411680999999997</v>
      </c>
      <c r="C6">
        <v>0</v>
      </c>
      <c r="F6">
        <v>0</v>
      </c>
    </row>
    <row r="7" spans="1:7" x14ac:dyDescent="0.35">
      <c r="A7">
        <v>5</v>
      </c>
      <c r="B7">
        <f t="shared" si="0"/>
        <v>0.18042293509999996</v>
      </c>
      <c r="C7">
        <v>0</v>
      </c>
      <c r="F7">
        <v>0</v>
      </c>
    </row>
    <row r="8" spans="1:7" x14ac:dyDescent="0.35">
      <c r="A8">
        <v>6</v>
      </c>
      <c r="B8">
        <f t="shared" si="0"/>
        <v>0.12810028392099995</v>
      </c>
      <c r="C8">
        <v>0</v>
      </c>
      <c r="F8">
        <v>0</v>
      </c>
    </row>
    <row r="9" spans="1:7" x14ac:dyDescent="0.35">
      <c r="A9">
        <v>7</v>
      </c>
      <c r="B9">
        <f t="shared" si="0"/>
        <v>9.0951201583909957E-2</v>
      </c>
      <c r="C9">
        <v>0</v>
      </c>
      <c r="F9">
        <v>0</v>
      </c>
    </row>
    <row r="10" spans="1:7" x14ac:dyDescent="0.35">
      <c r="A10">
        <v>8</v>
      </c>
      <c r="B10">
        <f t="shared" si="0"/>
        <v>6.457535312457606E-2</v>
      </c>
      <c r="C10">
        <v>0</v>
      </c>
      <c r="F10">
        <v>0</v>
      </c>
    </row>
    <row r="11" spans="1:7" x14ac:dyDescent="0.35">
      <c r="A11">
        <v>9</v>
      </c>
      <c r="B11">
        <f t="shared" si="0"/>
        <v>4.5848500718449002E-2</v>
      </c>
      <c r="C11">
        <v>0</v>
      </c>
      <c r="F11">
        <v>0</v>
      </c>
    </row>
    <row r="12" spans="1:7" x14ac:dyDescent="0.35">
      <c r="A12">
        <v>10</v>
      </c>
      <c r="B12">
        <f t="shared" si="0"/>
        <v>3.2552435510098787E-2</v>
      </c>
      <c r="C12">
        <v>0</v>
      </c>
      <c r="F12">
        <v>0</v>
      </c>
    </row>
    <row r="13" spans="1:7" x14ac:dyDescent="0.35">
      <c r="A13">
        <v>11</v>
      </c>
      <c r="B13">
        <f t="shared" si="0"/>
        <v>2.3112229212170137E-2</v>
      </c>
      <c r="C13">
        <v>0</v>
      </c>
      <c r="F13">
        <v>0</v>
      </c>
    </row>
    <row r="14" spans="1:7" x14ac:dyDescent="0.35">
      <c r="A14">
        <v>12</v>
      </c>
      <c r="B14">
        <f t="shared" si="0"/>
        <v>1.6409682740640797E-2</v>
      </c>
      <c r="C14">
        <v>0</v>
      </c>
      <c r="F14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Volume Loaded</vt:lpstr>
      <vt:lpstr>Infrared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</dc:creator>
  <cp:lastModifiedBy>Hannah Trautmann</cp:lastModifiedBy>
  <dcterms:created xsi:type="dcterms:W3CDTF">2020-06-11T19:15:49Z</dcterms:created>
  <dcterms:modified xsi:type="dcterms:W3CDTF">2020-09-14T15:20:14Z</dcterms:modified>
</cp:coreProperties>
</file>