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G:\Shared drives\KRamsey Lab\Aisling Macaraeg\"/>
    </mc:Choice>
  </mc:AlternateContent>
  <xr:revisionPtr revIDLastSave="0" documentId="13_ncr:1_{6581555C-549D-456F-99A8-C3E62D2A1F65}" xr6:coauthVersionLast="47" xr6:coauthVersionMax="47" xr10:uidLastSave="{00000000-0000-0000-0000-000000000000}"/>
  <bookViews>
    <workbookView xWindow="-96" yWindow="-96" windowWidth="23232" windowHeight="1255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" i="1" l="1"/>
  <c r="L3" i="1"/>
  <c r="R4" i="1"/>
  <c r="R3" i="1"/>
  <c r="P4" i="1"/>
  <c r="Q4" i="1"/>
  <c r="Q3" i="1"/>
  <c r="L14" i="1"/>
  <c r="L13" i="1"/>
  <c r="L9" i="1"/>
  <c r="L8" i="1"/>
  <c r="L4" i="1"/>
  <c r="K14" i="1"/>
  <c r="K13" i="1"/>
  <c r="K9" i="1"/>
  <c r="K8" i="1"/>
  <c r="K4" i="1"/>
  <c r="K3" i="1"/>
</calcChain>
</file>

<file path=xl/sharedStrings.xml><?xml version="1.0" encoding="utf-8"?>
<sst xmlns="http://schemas.openxmlformats.org/spreadsheetml/2006/main" count="21" uniqueCount="12">
  <si>
    <t>A</t>
  </si>
  <si>
    <t>B</t>
  </si>
  <si>
    <t>Track Plate 1</t>
  </si>
  <si>
    <t xml:space="preserve">Track Plate 2 </t>
  </si>
  <si>
    <t>Track Plate 3</t>
  </si>
  <si>
    <t>Dilution Factor</t>
  </si>
  <si>
    <t>Dilution Factor Counted</t>
  </si>
  <si>
    <t>Avg. Cells</t>
  </si>
  <si>
    <t>CFU per mL</t>
  </si>
  <si>
    <t xml:space="preserve">CFU =  avg. cells / (0.01 X dilution factor counted) </t>
  </si>
  <si>
    <t>2A: only about halfway down</t>
  </si>
  <si>
    <t>Stdev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</si>
</sst>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Serial</a:t>
            </a:r>
            <a:r>
              <a:rPr lang="en-US" baseline="0"/>
              <a:t> Dilution Comparison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Sheet1!$R$3:$R$4</c:f>
                <c:numCache>
                  <c:formatCode>General</c:formatCode>
                  <c:ptCount val="2"/>
                  <c:pt idx="0">
                    <c:v>39794262.568030231</c:v>
                  </c:pt>
                  <c:pt idx="1">
                    <c:v>55752428.945592463</c:v>
                  </c:pt>
                </c:numCache>
              </c:numRef>
            </c:plus>
            <c:minus>
              <c:numRef>
                <c:f>Sheet1!$R$3:$R$4</c:f>
                <c:numCache>
                  <c:formatCode>General</c:formatCode>
                  <c:ptCount val="2"/>
                  <c:pt idx="0">
                    <c:v>39794262.568030231</c:v>
                  </c:pt>
                  <c:pt idx="1">
                    <c:v>55752428.945592463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Lit>
              <c:formatCode>General</c:formatCode>
              <c:ptCount val="2"/>
              <c:pt idx="0">
                <c:v>1E-4</c:v>
              </c:pt>
              <c:pt idx="1">
                <c:v>1.0000000000000001E-5</c:v>
              </c:pt>
            </c:numLit>
          </c:cat>
          <c:val>
            <c:numRef>
              <c:f>Sheet1!$Q$3:$Q$4</c:f>
              <c:numCache>
                <c:formatCode>General</c:formatCode>
                <c:ptCount val="2"/>
                <c:pt idx="0">
                  <c:v>130333333.33333333</c:v>
                </c:pt>
                <c:pt idx="1">
                  <c:v>267499999.99999997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B-45E2-895D-B4125A8BD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48487392"/>
        <c:axId val="648478240"/>
      </c:barChart>
      <c:catAx>
        <c:axId val="648487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Dilution Factor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478240"/>
        <c:crosses val="autoZero"/>
        <c:auto val="1"/>
        <c:lblAlgn val="ctr"/>
        <c:lblOffset val="100"/>
        <c:noMultiLvlLbl val="0"/>
      </c:catAx>
      <c:valAx>
        <c:axId val="64847824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CFU/mL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487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628650</xdr:colOff>
      <xdr:row>4</xdr:row>
      <xdr:rowOff>291465</xdr:rowOff>
    </xdr:from>
    <xdr:to>
      <xdr:col>19</xdr:col>
      <xdr:colOff>369570</xdr:colOff>
      <xdr:row>19</xdr:row>
      <xdr:rowOff>108585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2AF372-416F-46F3-A651-3F65C8A9C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15"/>
  <sheetViews>
    <sheetView tabSelected="1" workbookViewId="0">
      <selection activeCell="P3" sqref="P3"/>
    </sheetView>
  </sheetViews>
  <sheetFormatPr defaultRowHeight="14.4" x14ac:dyDescent="0.55000000000000004"/>
  <cols>
    <col min="1" max="2" width="8.83984375" style="1"/>
    <col min="3" max="3" width="4.9453125" style="1" customWidth="1"/>
    <col min="4" max="4" width="4.3671875" style="1" customWidth="1"/>
    <col min="5" max="5" width="4.68359375" style="1" bestFit="1" customWidth="1"/>
    <col min="6" max="6" width="5.68359375" style="1" bestFit="1" customWidth="1"/>
    <col min="7" max="7" width="6.68359375" style="1" bestFit="1" customWidth="1"/>
    <col min="8" max="8" width="7.68359375" style="1" bestFit="1" customWidth="1"/>
    <col min="9" max="9" width="8.68359375" style="1" bestFit="1" customWidth="1"/>
    <col min="10" max="10" width="9.68359375" style="1" customWidth="1"/>
    <col min="11" max="11" width="8.7890625" style="1" customWidth="1"/>
    <col min="12" max="12" width="9.41796875" style="1" customWidth="1"/>
    <col min="13" max="13" width="8.83984375" style="1" customWidth="1"/>
    <col min="14" max="14" width="10.5234375" style="1" customWidth="1"/>
    <col min="15" max="15" width="11.47265625" style="1" customWidth="1"/>
    <col min="16" max="16" width="8.68359375" style="1" bestFit="1" customWidth="1"/>
    <col min="17" max="17" width="11.83984375" style="1" customWidth="1"/>
    <col min="18" max="18" width="10.68359375" style="1" bestFit="1" customWidth="1"/>
    <col min="19" max="19" width="4.68359375" style="1" bestFit="1" customWidth="1"/>
    <col min="20" max="20" width="5.68359375" style="1" bestFit="1" customWidth="1"/>
    <col min="21" max="21" width="6.68359375" style="1" bestFit="1" customWidth="1"/>
    <col min="22" max="22" width="7.68359375" style="1" bestFit="1" customWidth="1"/>
    <col min="23" max="23" width="8.68359375" style="1" bestFit="1" customWidth="1"/>
    <col min="24" max="25" width="8.83984375" style="1"/>
    <col min="26" max="26" width="14.20703125" style="1" bestFit="1" customWidth="1"/>
    <col min="27" max="16384" width="8.83984375" style="1"/>
  </cols>
  <sheetData>
    <row r="1" spans="2:28" x14ac:dyDescent="0.55000000000000004">
      <c r="C1" s="6" t="s">
        <v>2</v>
      </c>
      <c r="D1" s="6"/>
      <c r="E1" s="6"/>
      <c r="F1" s="6"/>
      <c r="G1" s="6"/>
      <c r="H1" s="6"/>
      <c r="I1" s="6"/>
      <c r="J1" s="9" t="s">
        <v>6</v>
      </c>
      <c r="K1" s="11" t="s">
        <v>7</v>
      </c>
      <c r="L1" s="10" t="s">
        <v>8</v>
      </c>
      <c r="M1" s="2"/>
      <c r="O1" s="9" t="s">
        <v>6</v>
      </c>
      <c r="P1" s="11" t="s">
        <v>7</v>
      </c>
      <c r="Q1" s="10" t="s">
        <v>8</v>
      </c>
      <c r="X1" s="2"/>
      <c r="Z1" s="3"/>
    </row>
    <row r="2" spans="2:28" x14ac:dyDescent="0.55000000000000004">
      <c r="C2" s="1">
        <v>1</v>
      </c>
      <c r="D2" s="1">
        <v>2</v>
      </c>
      <c r="E2" s="1">
        <v>3</v>
      </c>
      <c r="F2" s="1">
        <v>4</v>
      </c>
      <c r="G2" s="1">
        <v>5</v>
      </c>
      <c r="H2" s="1">
        <v>6</v>
      </c>
      <c r="I2" s="1">
        <v>7</v>
      </c>
      <c r="J2" s="10"/>
      <c r="K2" s="11"/>
      <c r="L2" s="10"/>
      <c r="M2" s="3"/>
      <c r="O2" s="10"/>
      <c r="P2" s="11"/>
      <c r="Q2" s="10"/>
      <c r="R2" s="1" t="s">
        <v>11</v>
      </c>
      <c r="X2" s="3"/>
      <c r="Z2" s="3"/>
      <c r="AB2" s="1" t="s">
        <v>10</v>
      </c>
    </row>
    <row r="3" spans="2:28" x14ac:dyDescent="0.55000000000000004">
      <c r="B3" s="1" t="s">
        <v>0</v>
      </c>
      <c r="G3" s="1">
        <v>96</v>
      </c>
      <c r="H3" s="1">
        <v>13</v>
      </c>
      <c r="J3" s="1">
        <v>1E-4</v>
      </c>
      <c r="K3" s="1">
        <f>(G3+G4)/2</f>
        <v>89.5</v>
      </c>
      <c r="L3" s="1">
        <f>K3/(0.01*J3)</f>
        <v>89499999.999999985</v>
      </c>
      <c r="O3" s="1">
        <v>1E-4</v>
      </c>
      <c r="P3" s="1">
        <f>(K3+K8+K13)/3</f>
        <v>130.33333333333334</v>
      </c>
      <c r="Q3" s="1">
        <f>P3/(0.01*O3)</f>
        <v>130333333.33333333</v>
      </c>
      <c r="R3" s="1">
        <f>STDEV(L3,L8,L13)</f>
        <v>39794262.568030231</v>
      </c>
      <c r="Y3" s="4"/>
      <c r="Z3" s="5"/>
    </row>
    <row r="4" spans="2:28" x14ac:dyDescent="0.55000000000000004">
      <c r="B4" s="1" t="s">
        <v>1</v>
      </c>
      <c r="G4" s="1">
        <v>83</v>
      </c>
      <c r="H4" s="1">
        <v>10</v>
      </c>
      <c r="J4" s="1">
        <v>1.0000000000000001E-5</v>
      </c>
      <c r="K4" s="1">
        <f>(H3+H4)/2</f>
        <v>11.5</v>
      </c>
      <c r="L4" s="1">
        <f>K4/(0.01*J4)</f>
        <v>114999999.99999999</v>
      </c>
      <c r="O4" s="1">
        <v>1.0000000000000001E-5</v>
      </c>
      <c r="P4" s="1">
        <f>(K4+K9+K14)/2</f>
        <v>26.75</v>
      </c>
      <c r="Q4" s="1">
        <f>P4/(0.01*O4)</f>
        <v>267499999.99999997</v>
      </c>
      <c r="R4" s="1">
        <f>STDEV(L4,L9,L14)</f>
        <v>55752428.945592463</v>
      </c>
      <c r="Z4" s="5"/>
    </row>
    <row r="5" spans="2:28" ht="28.8" x14ac:dyDescent="0.55000000000000004">
      <c r="B5" s="3" t="s">
        <v>5</v>
      </c>
      <c r="C5" s="1">
        <v>1</v>
      </c>
      <c r="D5" s="1">
        <v>0.1</v>
      </c>
      <c r="E5" s="1">
        <v>0.01</v>
      </c>
      <c r="F5" s="1">
        <v>1E-3</v>
      </c>
      <c r="G5" s="1">
        <v>1E-4</v>
      </c>
      <c r="H5" s="1">
        <v>1.0000000000000001E-5</v>
      </c>
      <c r="I5" s="1">
        <v>9.9999999999999995E-7</v>
      </c>
      <c r="AB5" s="1" t="s">
        <v>9</v>
      </c>
    </row>
    <row r="6" spans="2:28" x14ac:dyDescent="0.55000000000000004">
      <c r="C6" s="7" t="s">
        <v>3</v>
      </c>
      <c r="D6" s="7"/>
      <c r="E6" s="7"/>
      <c r="F6" s="7"/>
      <c r="G6" s="7"/>
      <c r="H6" s="7"/>
      <c r="I6" s="7"/>
    </row>
    <row r="7" spans="2:28" x14ac:dyDescent="0.55000000000000004">
      <c r="C7" s="1">
        <v>1</v>
      </c>
      <c r="D7" s="1">
        <v>2</v>
      </c>
      <c r="E7" s="1">
        <v>3</v>
      </c>
      <c r="F7" s="1">
        <v>4</v>
      </c>
      <c r="G7" s="1">
        <v>5</v>
      </c>
      <c r="H7" s="1">
        <v>6</v>
      </c>
      <c r="I7" s="1">
        <v>7</v>
      </c>
      <c r="X7" s="2"/>
      <c r="Z7" s="3"/>
    </row>
    <row r="8" spans="2:28" x14ac:dyDescent="0.55000000000000004">
      <c r="B8" s="1" t="s">
        <v>0</v>
      </c>
      <c r="G8" s="1">
        <v>103</v>
      </c>
      <c r="H8" s="1">
        <v>13</v>
      </c>
      <c r="J8" s="1">
        <v>1E-4</v>
      </c>
      <c r="K8" s="1">
        <f>(G8+G9)/2</f>
        <v>132.5</v>
      </c>
      <c r="L8" s="1">
        <f>K8/(0.01*J8)</f>
        <v>132499999.99999999</v>
      </c>
      <c r="X8" s="3"/>
      <c r="Z8" s="3"/>
    </row>
    <row r="9" spans="2:28" x14ac:dyDescent="0.55000000000000004">
      <c r="B9" s="1" t="s">
        <v>1</v>
      </c>
      <c r="G9" s="1">
        <v>162</v>
      </c>
      <c r="H9" s="1">
        <v>31</v>
      </c>
      <c r="J9" s="1">
        <v>1.0000000000000001E-5</v>
      </c>
      <c r="K9" s="1">
        <f>(H8+H9)/2</f>
        <v>22</v>
      </c>
      <c r="L9" s="1">
        <f>K9/(0.01*J9)</f>
        <v>219999999.99999997</v>
      </c>
      <c r="Y9" s="4"/>
    </row>
    <row r="10" spans="2:28" ht="28.8" x14ac:dyDescent="0.55000000000000004">
      <c r="B10" s="3" t="s">
        <v>5</v>
      </c>
      <c r="C10" s="1">
        <v>1</v>
      </c>
      <c r="D10" s="1">
        <v>0.1</v>
      </c>
      <c r="E10" s="1">
        <v>0.01</v>
      </c>
      <c r="F10" s="1">
        <v>1E-3</v>
      </c>
      <c r="G10" s="1">
        <v>1E-4</v>
      </c>
      <c r="H10" s="1">
        <v>1.0000000000000001E-5</v>
      </c>
      <c r="I10" s="1">
        <v>9.9999999999999995E-7</v>
      </c>
    </row>
    <row r="11" spans="2:28" x14ac:dyDescent="0.55000000000000004">
      <c r="B11" s="3"/>
      <c r="C11" s="8" t="s">
        <v>4</v>
      </c>
      <c r="D11" s="8"/>
      <c r="E11" s="8"/>
      <c r="F11" s="8"/>
      <c r="G11" s="8"/>
      <c r="H11" s="8"/>
      <c r="I11" s="8"/>
    </row>
    <row r="12" spans="2:28" x14ac:dyDescent="0.55000000000000004">
      <c r="C12" s="1">
        <v>1</v>
      </c>
      <c r="D12" s="1">
        <v>2</v>
      </c>
      <c r="E12" s="1">
        <v>3</v>
      </c>
      <c r="F12" s="1">
        <v>4</v>
      </c>
      <c r="G12" s="1">
        <v>5</v>
      </c>
      <c r="H12" s="1">
        <v>6</v>
      </c>
      <c r="I12" s="1">
        <v>7</v>
      </c>
    </row>
    <row r="13" spans="2:28" x14ac:dyDescent="0.55000000000000004">
      <c r="B13" s="1" t="s">
        <v>0</v>
      </c>
      <c r="G13" s="1">
        <v>175</v>
      </c>
      <c r="H13" s="1">
        <v>20</v>
      </c>
      <c r="J13" s="1">
        <v>1E-4</v>
      </c>
      <c r="K13" s="1">
        <f>(G13+G14)/2</f>
        <v>169</v>
      </c>
      <c r="L13" s="1">
        <f>K13/(0.01*J13)</f>
        <v>168999999.99999997</v>
      </c>
    </row>
    <row r="14" spans="2:28" x14ac:dyDescent="0.55000000000000004">
      <c r="B14" s="1" t="s">
        <v>1</v>
      </c>
      <c r="G14" s="1">
        <v>163</v>
      </c>
      <c r="H14" s="1">
        <v>20</v>
      </c>
      <c r="J14" s="1">
        <v>1.0000000000000001E-5</v>
      </c>
      <c r="K14" s="1">
        <f>(H13+H14)/2</f>
        <v>20</v>
      </c>
      <c r="L14" s="1">
        <f>K14/(0.01*J14)</f>
        <v>199999999.99999997</v>
      </c>
    </row>
    <row r="15" spans="2:28" ht="28.8" x14ac:dyDescent="0.55000000000000004">
      <c r="B15" s="3" t="s">
        <v>5</v>
      </c>
      <c r="C15" s="1">
        <v>1</v>
      </c>
      <c r="D15" s="1">
        <v>0.1</v>
      </c>
      <c r="E15" s="1">
        <v>0.01</v>
      </c>
      <c r="F15" s="1">
        <v>1E-3</v>
      </c>
      <c r="G15" s="1">
        <v>1E-4</v>
      </c>
      <c r="H15" s="1">
        <v>1.0000000000000001E-5</v>
      </c>
      <c r="I15" s="1">
        <v>9.9999999999999995E-7</v>
      </c>
    </row>
  </sheetData>
  <mergeCells count="9">
    <mergeCell ref="L1:L2"/>
    <mergeCell ref="O1:O2"/>
    <mergeCell ref="P1:P2"/>
    <mergeCell ref="Q1:Q2"/>
    <mergeCell ref="C1:I1"/>
    <mergeCell ref="C6:I6"/>
    <mergeCell ref="C11:I11"/>
    <mergeCell ref="J1:J2"/>
    <mergeCell ref="K1:K2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Aisling</cp:lastModifiedBy>
  <dcterms:created xsi:type="dcterms:W3CDTF">2015-06-05T18:17:20Z</dcterms:created>
  <dcterms:modified xsi:type="dcterms:W3CDTF">2022-02-15T19:43:24Z</dcterms:modified>
</cp:coreProperties>
</file>