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Ben Moore/Data/"/>
    </mc:Choice>
  </mc:AlternateContent>
  <xr:revisionPtr revIDLastSave="0" documentId="13_ncr:1_{20140272-C392-A247-981B-9290C87F630A}" xr6:coauthVersionLast="47" xr6:coauthVersionMax="47" xr10:uidLastSave="{00000000-0000-0000-0000-000000000000}"/>
  <bookViews>
    <workbookView xWindow="4500" yWindow="500" windowWidth="34520" windowHeight="18620" activeTab="5" xr2:uid="{00000000-000D-0000-FFFF-FFFF00000000}"/>
  </bookViews>
  <sheets>
    <sheet name="Sheet1" sheetId="1" r:id="rId1"/>
    <sheet name="230706" sheetId="2" r:id="rId2"/>
    <sheet name="230711" sheetId="3" r:id="rId3"/>
    <sheet name="230718" sheetId="4" r:id="rId4"/>
    <sheet name="230727" sheetId="5" r:id="rId5"/>
    <sheet name="240411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K0BU2rppeAHFOoZ2ZskRezh8zNWfO2KT2DStH8Cqrqs="/>
    </ext>
  </extLst>
</workbook>
</file>

<file path=xl/calcChain.xml><?xml version="1.0" encoding="utf-8"?>
<calcChain xmlns="http://schemas.openxmlformats.org/spreadsheetml/2006/main">
  <c r="K12" i="6" l="1"/>
  <c r="K16" i="6"/>
  <c r="K17" i="6"/>
  <c r="K18" i="6"/>
  <c r="K22" i="6"/>
  <c r="K23" i="6"/>
  <c r="K24" i="6"/>
  <c r="I6" i="6"/>
  <c r="K6" i="6" s="1"/>
  <c r="H6" i="6"/>
  <c r="I25" i="6"/>
  <c r="K25" i="6" s="1"/>
  <c r="I7" i="6"/>
  <c r="K7" i="6" s="1"/>
  <c r="I8" i="6"/>
  <c r="K8" i="6" s="1"/>
  <c r="I9" i="6"/>
  <c r="K9" i="6" s="1"/>
  <c r="I10" i="6"/>
  <c r="K10" i="6" s="1"/>
  <c r="I11" i="6"/>
  <c r="K11" i="6" s="1"/>
  <c r="I12" i="6"/>
  <c r="I13" i="6"/>
  <c r="K13" i="6" s="1"/>
  <c r="I14" i="6"/>
  <c r="K14" i="6" s="1"/>
  <c r="I15" i="6"/>
  <c r="K15" i="6" s="1"/>
  <c r="I16" i="6"/>
  <c r="I17" i="6"/>
  <c r="I18" i="6"/>
  <c r="I19" i="6"/>
  <c r="K19" i="6" s="1"/>
  <c r="I20" i="6"/>
  <c r="K20" i="6" s="1"/>
  <c r="I21" i="6"/>
  <c r="K21" i="6" s="1"/>
  <c r="I22" i="6"/>
  <c r="I23" i="6"/>
  <c r="I24" i="6"/>
  <c r="H25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J10" i="5"/>
  <c r="K10" i="5" s="1"/>
  <c r="K9" i="5"/>
  <c r="J9" i="5"/>
  <c r="K8" i="5"/>
  <c r="J8" i="5"/>
  <c r="K7" i="5"/>
  <c r="J7" i="5"/>
  <c r="J6" i="5"/>
  <c r="K6" i="5" s="1"/>
  <c r="K14" i="4"/>
  <c r="J14" i="4"/>
  <c r="K13" i="4"/>
  <c r="J13" i="4"/>
  <c r="K12" i="4"/>
  <c r="J12" i="4"/>
  <c r="J11" i="4"/>
  <c r="K11" i="4" s="1"/>
  <c r="K10" i="4"/>
  <c r="J10" i="4"/>
  <c r="K9" i="4"/>
  <c r="J9" i="4"/>
  <c r="K8" i="4"/>
  <c r="J8" i="4"/>
  <c r="J7" i="4"/>
  <c r="K7" i="4" s="1"/>
  <c r="K6" i="4"/>
  <c r="J6" i="4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J6" i="1"/>
  <c r="I6" i="1"/>
  <c r="K6" i="1" s="1"/>
  <c r="H6" i="1"/>
</calcChain>
</file>

<file path=xl/sharedStrings.xml><?xml version="1.0" encoding="utf-8"?>
<sst xmlns="http://schemas.openxmlformats.org/spreadsheetml/2006/main" count="477" uniqueCount="139">
  <si>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</si>
  <si>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</si>
  <si>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</si>
  <si>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</si>
  <si>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</si>
  <si>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</si>
  <si>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</si>
  <si>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</si>
  <si>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</si>
  <si>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</si>
  <si>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</si>
  <si>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</si>
  <si>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</si>
  <si>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</si>
  <si>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</si>
  <si>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</si>
  <si>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</si>
  <si>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</si>
  <si>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</si>
  <si>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</si>
  <si>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</si>
  <si>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</si>
  <si>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</si>
  <si>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</si>
  <si>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</si>
  <si>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KMR1</t>
  </si>
  <si>
    <t>a.Add 2.56 μl of 2.5 μM stock to each reaction</t>
  </si>
  <si>
    <t>3130xl Plate Record</t>
  </si>
  <si>
    <t>Date</t>
  </si>
  <si>
    <t>Name</t>
  </si>
  <si>
    <t>Hannah Trautmann</t>
  </si>
  <si>
    <t>PI</t>
  </si>
  <si>
    <t>Kathryn Ramsey</t>
  </si>
  <si>
    <t>Dept</t>
  </si>
  <si>
    <t>CMB</t>
  </si>
  <si>
    <t>Email</t>
  </si>
  <si>
    <t>htrautmann@uri.edu</t>
  </si>
  <si>
    <t>PO No.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</si>
  <si>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</si>
  <si>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</si>
  <si>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</si>
  <si>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</si>
  <si>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</si>
  <si>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</si>
  <si>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</si>
  <si>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</si>
  <si>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BM1</t>
  </si>
  <si>
    <t>PLASMID</t>
  </si>
  <si>
    <t>pKR204</t>
  </si>
  <si>
    <t>KROL358</t>
  </si>
  <si>
    <t>BM2</t>
  </si>
  <si>
    <t>KROL540</t>
  </si>
  <si>
    <t>BM3</t>
  </si>
  <si>
    <t>KROL257</t>
  </si>
  <si>
    <t>BM4</t>
  </si>
  <si>
    <t>BM5</t>
  </si>
  <si>
    <t>BM6</t>
  </si>
  <si>
    <t>BM7</t>
  </si>
  <si>
    <t>BM8</t>
  </si>
  <si>
    <t>BM9</t>
  </si>
  <si>
    <t>Ben Moore</t>
  </si>
  <si>
    <t>ben_moore@uri.edu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</si>
  <si>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</si>
  <si>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</si>
  <si>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</si>
  <si>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</si>
  <si>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</si>
  <si>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</si>
  <si>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</si>
  <si>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</si>
  <si>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pKR205</t>
  </si>
  <si>
    <t>BM10</t>
  </si>
  <si>
    <t>BM11</t>
  </si>
  <si>
    <t>BM12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</si>
  <si>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</si>
  <si>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</si>
  <si>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</si>
  <si>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</si>
  <si>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</si>
  <si>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</si>
  <si>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</si>
  <si>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</si>
  <si>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</si>
  <si>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</si>
  <si>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</si>
  <si>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</si>
  <si>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</si>
  <si>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</si>
  <si>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</si>
  <si>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</si>
  <si>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SN1</t>
  </si>
  <si>
    <t>pKR206</t>
  </si>
  <si>
    <t>SN2</t>
  </si>
  <si>
    <t>SN3</t>
  </si>
  <si>
    <t>SN4</t>
  </si>
  <si>
    <t>SN5</t>
  </si>
  <si>
    <t>SN6</t>
  </si>
  <si>
    <t>SN7</t>
  </si>
  <si>
    <t>pKR207</t>
  </si>
  <si>
    <t>SN8</t>
  </si>
  <si>
    <t>SN9</t>
  </si>
  <si>
    <t>SN10</t>
  </si>
  <si>
    <t>SN11</t>
  </si>
  <si>
    <t>SN12</t>
  </si>
  <si>
    <t>Sara Negash</t>
  </si>
  <si>
    <t>GM1</t>
  </si>
  <si>
    <t>GM2</t>
  </si>
  <si>
    <t>GM3</t>
  </si>
  <si>
    <t>GM4</t>
  </si>
  <si>
    <t>GM5</t>
  </si>
  <si>
    <t>GM6</t>
  </si>
  <si>
    <t>GM7</t>
  </si>
  <si>
    <t>GM8</t>
  </si>
  <si>
    <t>GM9</t>
  </si>
  <si>
    <t>GM10</t>
  </si>
  <si>
    <t>GM11</t>
  </si>
  <si>
    <t>GM12</t>
  </si>
  <si>
    <t>GM13</t>
  </si>
  <si>
    <t>GM14</t>
  </si>
  <si>
    <t>GM15</t>
  </si>
  <si>
    <t>GM16</t>
  </si>
  <si>
    <t>GM17</t>
  </si>
  <si>
    <t>GM18</t>
  </si>
  <si>
    <t>GM19</t>
  </si>
  <si>
    <t>GM20</t>
  </si>
  <si>
    <t>PCR</t>
  </si>
  <si>
    <t>FTL_0544_1</t>
  </si>
  <si>
    <t>FTL_0544_2</t>
  </si>
  <si>
    <t>FTL_0544_3</t>
  </si>
  <si>
    <t>FTL_0544_4</t>
  </si>
  <si>
    <t>FTL_0544_5</t>
  </si>
  <si>
    <t>FTL_0544_6</t>
  </si>
  <si>
    <t>FTL_0544_7</t>
  </si>
  <si>
    <t>FTL_0544_8</t>
  </si>
  <si>
    <t>FTL_0544_9</t>
  </si>
  <si>
    <t>FTL_0544_10</t>
  </si>
  <si>
    <t>KROL683</t>
  </si>
  <si>
    <t>KROL684</t>
  </si>
  <si>
    <t>PLASMID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</si>
</sst>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color rgb="FF0563C1"/>
      <name val="Calibri"/>
      <family val="2"/>
    </font>
    <font>
      <sz val="12"/>
      <color rgb="FF000000"/>
      <name val="Docs-Calibri"/>
    </font>
    <font>
      <b/>
      <vertAlign val="superscript"/>
      <sz val="12"/>
      <color theme="1"/>
      <name val="Calibri (Body)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3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3" borderId="0" applyNumberFormat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3" fillId="0" borderId="1" xfId="0" applyNumberFormat="1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14" fontId="3" fillId="0" borderId="1" xfId="0" applyNumberFormat="1" applyFont="1" applyBorder="1"/>
    <xf numFmtId="0" fontId="7" fillId="0" borderId="1" xfId="0" applyFont="1" applyBorder="1"/>
    <xf numFmtId="49" fontId="3" fillId="0" borderId="1" xfId="0" applyNumberFormat="1" applyFont="1" applyBorder="1"/>
    <xf numFmtId="164" fontId="3" fillId="0" borderId="0" xfId="0" applyNumberFormat="1" applyFont="1"/>
    <xf numFmtId="0" fontId="8" fillId="0" borderId="1" xfId="0" applyFont="1" applyBorder="1"/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8" fillId="0" borderId="0" xfId="0" applyFont="1"/>
    <xf numFmtId="0" fontId="17" fillId="3" borderId="1" xfId="1" applyBorder="1"/>
    <xf numFmtId="0" fontId="17" fillId="3" borderId="1" xfId="1" applyBorder="1" applyAlignment="1">
      <alignment horizontal="center" wrapText="1"/>
    </xf>
    <xf numFmtId="0" fontId="17" fillId="3" borderId="1" xfId="1" applyBorder="1" applyAlignment="1">
      <alignment horizontal="center"/>
    </xf>
    <xf numFmtId="2" fontId="17" fillId="3" borderId="1" xfId="1" applyNumberFormat="1" applyBorder="1"/>
    <xf numFmtId="0" fontId="17" fillId="3" borderId="0" xfId="1"/>
    <xf numFmtId="0" fontId="6" fillId="0" borderId="0" xfId="0" applyFont="1" applyAlignment="1">
      <alignment horizontal="left"/>
    </xf>
    <xf numFmtId="0" fontId="0" fillId="0" borderId="0" xfId="0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opLeftCell="A4"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6">
      <c r="A6" s="10" t="s">
        <v>25</v>
      </c>
      <c r="B6" s="10"/>
      <c r="C6" s="10"/>
      <c r="D6" s="10"/>
      <c r="E6" s="10"/>
      <c r="F6" s="10"/>
      <c r="G6" s="10"/>
      <c r="H6" s="14">
        <f>F6/100*2.5</f>
        <v>0</v>
      </c>
      <c r="I6" s="14" t="e">
        <f>H6/G6</f>
        <v>#DIV/0!</v>
      </c>
      <c r="J6" s="14" t="e">
        <f>2*(200/G6)</f>
        <v>#DIV/0!</v>
      </c>
      <c r="K6" s="14" t="e">
        <f>12-I6-2.56</f>
        <v>#DIV/0!</v>
      </c>
      <c r="L6" s="2"/>
      <c r="M6" s="2"/>
    </row>
    <row r="7" spans="1:26" ht="16">
      <c r="A7" s="10"/>
      <c r="B7" s="10"/>
      <c r="C7" s="10"/>
      <c r="D7" s="10"/>
      <c r="E7" s="10"/>
      <c r="F7" s="10"/>
      <c r="G7" s="10"/>
      <c r="H7" s="14"/>
      <c r="I7" s="14"/>
      <c r="J7" s="14"/>
      <c r="K7" s="14"/>
      <c r="L7" s="2"/>
      <c r="M7" s="2"/>
    </row>
    <row r="8" spans="1:26" ht="16">
      <c r="A8" s="10"/>
      <c r="B8" s="10"/>
      <c r="C8" s="10"/>
      <c r="D8" s="10"/>
      <c r="E8" s="10"/>
      <c r="F8" s="10"/>
      <c r="G8" s="10"/>
      <c r="H8" s="14"/>
      <c r="I8" s="14"/>
      <c r="J8" s="14"/>
      <c r="K8" s="14"/>
      <c r="L8" s="2"/>
      <c r="M8" s="2"/>
    </row>
    <row r="9" spans="1:26" ht="16">
      <c r="A9" s="10"/>
      <c r="B9" s="10"/>
      <c r="C9" s="10"/>
      <c r="D9" s="10"/>
      <c r="E9" s="10"/>
      <c r="F9" s="10"/>
      <c r="G9" s="10"/>
      <c r="H9" s="14"/>
      <c r="I9" s="14"/>
      <c r="J9" s="14"/>
      <c r="K9" s="14"/>
      <c r="L9" s="2"/>
    </row>
    <row r="10" spans="1:26" ht="16">
      <c r="A10" s="10"/>
      <c r="B10" s="10"/>
      <c r="C10" s="10"/>
      <c r="D10" s="10"/>
      <c r="E10" s="10"/>
      <c r="F10" s="10"/>
      <c r="G10" s="10"/>
      <c r="H10" s="14"/>
      <c r="I10" s="14"/>
      <c r="J10" s="14"/>
      <c r="K10" s="14"/>
      <c r="L10" s="2"/>
    </row>
    <row r="11" spans="1:26" ht="16">
      <c r="A11" s="10"/>
      <c r="B11" s="10"/>
      <c r="C11" s="10"/>
      <c r="D11" s="10"/>
      <c r="E11" s="10"/>
      <c r="F11" s="10"/>
      <c r="G11" s="10"/>
      <c r="H11" s="14"/>
      <c r="I11" s="14"/>
      <c r="J11" s="14"/>
      <c r="K11" s="14"/>
      <c r="L11" s="2"/>
    </row>
    <row r="12" spans="1:26" ht="16">
      <c r="A12" s="10"/>
      <c r="B12" s="10"/>
      <c r="C12" s="10"/>
      <c r="D12" s="10"/>
      <c r="E12" s="10"/>
      <c r="F12" s="10"/>
      <c r="G12" s="10"/>
      <c r="H12" s="14"/>
      <c r="I12" s="14"/>
      <c r="J12" s="14"/>
      <c r="K12" s="14"/>
      <c r="L12" s="2"/>
    </row>
    <row r="13" spans="1:26" ht="16">
      <c r="A13" s="10"/>
      <c r="B13" s="10"/>
      <c r="C13" s="10"/>
      <c r="D13" s="10"/>
      <c r="E13" s="10"/>
      <c r="F13" s="10"/>
      <c r="G13" s="10"/>
      <c r="H13" s="14"/>
      <c r="I13" s="14"/>
      <c r="J13" s="14"/>
      <c r="K13" s="14"/>
      <c r="L13" s="2"/>
    </row>
    <row r="14" spans="1:26" ht="16">
      <c r="A14" s="10"/>
      <c r="B14" s="10"/>
      <c r="C14" s="10"/>
      <c r="D14" s="10"/>
      <c r="E14" s="10"/>
      <c r="F14" s="10"/>
      <c r="G14" s="10"/>
      <c r="H14" s="14"/>
      <c r="I14" s="14"/>
      <c r="J14" s="14"/>
      <c r="K14" s="14"/>
      <c r="L14" s="2"/>
    </row>
    <row r="15" spans="1:26" ht="16">
      <c r="A15" s="10"/>
      <c r="B15" s="10"/>
      <c r="C15" s="10"/>
      <c r="D15" s="10"/>
      <c r="E15" s="10"/>
      <c r="F15" s="10"/>
      <c r="G15" s="10"/>
      <c r="H15" s="14"/>
      <c r="I15" s="14"/>
      <c r="J15" s="14"/>
      <c r="K15" s="14"/>
      <c r="L15" s="2"/>
    </row>
    <row r="16" spans="1:26" ht="16">
      <c r="A16" s="10"/>
      <c r="B16" s="10"/>
      <c r="C16" s="10"/>
      <c r="D16" s="10"/>
      <c r="E16" s="10"/>
      <c r="F16" s="10"/>
      <c r="G16" s="10"/>
      <c r="H16" s="14"/>
      <c r="I16" s="14"/>
      <c r="J16" s="14"/>
      <c r="K16" s="14"/>
      <c r="L16" s="2"/>
      <c r="M16" s="2"/>
    </row>
    <row r="17" spans="1:13" ht="16">
      <c r="A17" s="10"/>
      <c r="B17" s="10"/>
      <c r="C17" s="10"/>
      <c r="D17" s="10"/>
      <c r="E17" s="10"/>
      <c r="F17" s="10"/>
      <c r="G17" s="10"/>
      <c r="H17" s="14"/>
      <c r="I17" s="14"/>
      <c r="J17" s="14"/>
      <c r="K17" s="14"/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31" t="s">
        <v>26</v>
      </c>
      <c r="B25" s="32"/>
      <c r="C25" s="32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7" t="s">
        <v>27</v>
      </c>
      <c r="B28" s="10"/>
      <c r="C28" s="10" t="s">
        <v>28</v>
      </c>
      <c r="D28" s="18">
        <v>43648</v>
      </c>
      <c r="E28" s="10" t="s">
        <v>29</v>
      </c>
      <c r="F28" s="10" t="s">
        <v>30</v>
      </c>
      <c r="G28" s="15"/>
      <c r="H28" s="15"/>
      <c r="K28" s="15"/>
      <c r="L28" s="2"/>
      <c r="M28" s="2"/>
    </row>
    <row r="29" spans="1:13" ht="16">
      <c r="A29" s="17" t="s">
        <v>31</v>
      </c>
      <c r="B29" s="17" t="s">
        <v>32</v>
      </c>
      <c r="C29" s="10" t="s">
        <v>33</v>
      </c>
      <c r="D29" s="10" t="s">
        <v>34</v>
      </c>
      <c r="E29" s="10" t="s">
        <v>35</v>
      </c>
      <c r="F29" s="19" t="s">
        <v>36</v>
      </c>
      <c r="G29" s="10" t="s">
        <v>37</v>
      </c>
      <c r="H29" s="20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5:C25"/>
  </mergeCells>
  <hyperlinks>
    <hyperlink ref="F29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7"/>
  <sheetViews>
    <sheetView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38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39</v>
      </c>
      <c r="C3" s="3" t="s">
        <v>12</v>
      </c>
      <c r="D3" s="3"/>
      <c r="E3" s="3"/>
      <c r="F3" s="5" t="s">
        <v>13</v>
      </c>
      <c r="G3" s="5" t="s">
        <v>14</v>
      </c>
      <c r="H3" s="6" t="s">
        <v>40</v>
      </c>
      <c r="I3" s="6" t="s">
        <v>41</v>
      </c>
      <c r="J3" s="6" t="s">
        <v>42</v>
      </c>
      <c r="K3" s="7" t="s">
        <v>43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44</v>
      </c>
      <c r="I4" s="12" t="s">
        <v>20</v>
      </c>
      <c r="J4" s="12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45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6">
      <c r="A6" s="10" t="s">
        <v>46</v>
      </c>
      <c r="B6" s="10"/>
      <c r="C6" s="10" t="s">
        <v>47</v>
      </c>
      <c r="D6" s="10" t="s">
        <v>48</v>
      </c>
      <c r="E6" s="10" t="s">
        <v>49</v>
      </c>
      <c r="F6" s="10">
        <v>3533</v>
      </c>
      <c r="G6" s="10">
        <v>111.76</v>
      </c>
      <c r="H6" s="14"/>
      <c r="I6" s="14"/>
      <c r="J6" s="14">
        <f t="shared" ref="J6:J14" si="0">2*(200/G6)</f>
        <v>3.5790980672870436</v>
      </c>
      <c r="K6" s="14">
        <f t="shared" ref="K6:K14" si="1">12-J6-2.56</f>
        <v>5.8609019327129559</v>
      </c>
      <c r="L6" s="2"/>
      <c r="M6" s="2"/>
    </row>
    <row r="7" spans="1:26" ht="16">
      <c r="A7" s="10" t="s">
        <v>50</v>
      </c>
      <c r="B7" s="10"/>
      <c r="C7" s="10" t="s">
        <v>47</v>
      </c>
      <c r="D7" s="10" t="s">
        <v>48</v>
      </c>
      <c r="E7" s="10" t="s">
        <v>51</v>
      </c>
      <c r="F7" s="10">
        <v>3533</v>
      </c>
      <c r="G7" s="10">
        <v>111.76</v>
      </c>
      <c r="H7" s="14"/>
      <c r="I7" s="14"/>
      <c r="J7" s="14">
        <f t="shared" si="0"/>
        <v>3.5790980672870436</v>
      </c>
      <c r="K7" s="14">
        <f t="shared" si="1"/>
        <v>5.8609019327129559</v>
      </c>
      <c r="L7" s="2"/>
      <c r="M7" s="2"/>
    </row>
    <row r="8" spans="1:26" ht="16">
      <c r="A8" s="10" t="s">
        <v>52</v>
      </c>
      <c r="B8" s="10"/>
      <c r="C8" s="10" t="s">
        <v>47</v>
      </c>
      <c r="D8" s="10" t="s">
        <v>48</v>
      </c>
      <c r="E8" s="10" t="s">
        <v>53</v>
      </c>
      <c r="F8" s="10">
        <v>3533</v>
      </c>
      <c r="G8" s="10">
        <v>111.76</v>
      </c>
      <c r="H8" s="14"/>
      <c r="I8" s="14"/>
      <c r="J8" s="14">
        <f t="shared" si="0"/>
        <v>3.5790980672870436</v>
      </c>
      <c r="K8" s="14">
        <f t="shared" si="1"/>
        <v>5.8609019327129559</v>
      </c>
      <c r="L8" s="2"/>
      <c r="M8" s="2"/>
    </row>
    <row r="9" spans="1:26" ht="16">
      <c r="A9" s="10" t="s">
        <v>54</v>
      </c>
      <c r="B9" s="10"/>
      <c r="C9" s="10" t="s">
        <v>47</v>
      </c>
      <c r="D9" s="10" t="s">
        <v>48</v>
      </c>
      <c r="E9" s="10" t="s">
        <v>49</v>
      </c>
      <c r="F9" s="10">
        <v>3533</v>
      </c>
      <c r="G9" s="10">
        <v>107.34</v>
      </c>
      <c r="H9" s="14"/>
      <c r="I9" s="14"/>
      <c r="J9" s="14">
        <f t="shared" si="0"/>
        <v>3.7264766163592324</v>
      </c>
      <c r="K9" s="14">
        <f t="shared" si="1"/>
        <v>5.7135233836407675</v>
      </c>
      <c r="L9" s="2"/>
    </row>
    <row r="10" spans="1:26" ht="16">
      <c r="A10" s="10" t="s">
        <v>55</v>
      </c>
      <c r="B10" s="10"/>
      <c r="C10" s="10" t="s">
        <v>47</v>
      </c>
      <c r="D10" s="10" t="s">
        <v>48</v>
      </c>
      <c r="E10" s="10" t="s">
        <v>51</v>
      </c>
      <c r="F10" s="10">
        <v>3533</v>
      </c>
      <c r="G10" s="10">
        <v>107.34</v>
      </c>
      <c r="H10" s="14"/>
      <c r="I10" s="14"/>
      <c r="J10" s="14">
        <f t="shared" si="0"/>
        <v>3.7264766163592324</v>
      </c>
      <c r="K10" s="14">
        <f t="shared" si="1"/>
        <v>5.7135233836407675</v>
      </c>
      <c r="L10" s="2"/>
    </row>
    <row r="11" spans="1:26" ht="16">
      <c r="A11" s="10" t="s">
        <v>56</v>
      </c>
      <c r="B11" s="10"/>
      <c r="C11" s="10" t="s">
        <v>47</v>
      </c>
      <c r="D11" s="10" t="s">
        <v>48</v>
      </c>
      <c r="E11" s="10" t="s">
        <v>53</v>
      </c>
      <c r="F11" s="10">
        <v>3533</v>
      </c>
      <c r="G11" s="10">
        <v>107.34</v>
      </c>
      <c r="H11" s="14"/>
      <c r="I11" s="14"/>
      <c r="J11" s="14">
        <f t="shared" si="0"/>
        <v>3.7264766163592324</v>
      </c>
      <c r="K11" s="14">
        <f t="shared" si="1"/>
        <v>5.7135233836407675</v>
      </c>
      <c r="L11" s="2"/>
    </row>
    <row r="12" spans="1:26" ht="16">
      <c r="A12" s="10" t="s">
        <v>57</v>
      </c>
      <c r="B12" s="10"/>
      <c r="C12" s="10" t="s">
        <v>47</v>
      </c>
      <c r="D12" s="10" t="s">
        <v>48</v>
      </c>
      <c r="E12" s="10" t="s">
        <v>49</v>
      </c>
      <c r="F12" s="10">
        <v>3533</v>
      </c>
      <c r="G12" s="10">
        <v>103.94</v>
      </c>
      <c r="H12" s="14"/>
      <c r="I12" s="14"/>
      <c r="J12" s="14">
        <f t="shared" si="0"/>
        <v>3.8483740619588227</v>
      </c>
      <c r="K12" s="14">
        <f t="shared" si="1"/>
        <v>5.5916259380411777</v>
      </c>
      <c r="L12" s="2"/>
    </row>
    <row r="13" spans="1:26" ht="16">
      <c r="A13" s="10" t="s">
        <v>58</v>
      </c>
      <c r="B13" s="10"/>
      <c r="C13" s="10" t="s">
        <v>47</v>
      </c>
      <c r="D13" s="10" t="s">
        <v>48</v>
      </c>
      <c r="E13" s="10" t="s">
        <v>51</v>
      </c>
      <c r="F13" s="10">
        <v>3533</v>
      </c>
      <c r="G13" s="10">
        <v>103.94</v>
      </c>
      <c r="H13" s="14"/>
      <c r="I13" s="14"/>
      <c r="J13" s="14">
        <f t="shared" si="0"/>
        <v>3.8483740619588227</v>
      </c>
      <c r="K13" s="14">
        <f t="shared" si="1"/>
        <v>5.5916259380411777</v>
      </c>
      <c r="L13" s="2"/>
    </row>
    <row r="14" spans="1:26" ht="16">
      <c r="A14" s="10" t="s">
        <v>59</v>
      </c>
      <c r="B14" s="10"/>
      <c r="C14" s="10" t="s">
        <v>47</v>
      </c>
      <c r="D14" s="10" t="s">
        <v>48</v>
      </c>
      <c r="E14" s="10" t="s">
        <v>53</v>
      </c>
      <c r="F14" s="10">
        <v>3533</v>
      </c>
      <c r="G14" s="10">
        <v>103.94</v>
      </c>
      <c r="H14" s="14"/>
      <c r="I14" s="14"/>
      <c r="J14" s="14">
        <f t="shared" si="0"/>
        <v>3.8483740619588227</v>
      </c>
      <c r="K14" s="14">
        <f t="shared" si="1"/>
        <v>5.5916259380411777</v>
      </c>
      <c r="L14" s="2"/>
    </row>
    <row r="15" spans="1:26" ht="16">
      <c r="A15" s="10"/>
      <c r="B15" s="10"/>
      <c r="C15" s="10"/>
      <c r="D15" s="10"/>
      <c r="E15" s="10"/>
      <c r="F15" s="10"/>
      <c r="G15" s="10"/>
      <c r="H15" s="14"/>
      <c r="I15" s="14"/>
      <c r="J15" s="14"/>
      <c r="K15" s="14"/>
      <c r="L15" s="2"/>
    </row>
    <row r="16" spans="1:26" ht="16">
      <c r="A16" s="10"/>
      <c r="B16" s="10"/>
      <c r="C16" s="10"/>
      <c r="D16" s="10"/>
      <c r="E16" s="10"/>
      <c r="F16" s="10"/>
      <c r="G16" s="10"/>
      <c r="H16" s="14"/>
      <c r="I16" s="14"/>
      <c r="J16" s="14"/>
      <c r="K16" s="14"/>
      <c r="L16" s="2"/>
      <c r="M16" s="2"/>
    </row>
    <row r="17" spans="1:13" ht="16">
      <c r="A17" s="10"/>
      <c r="B17" s="10"/>
      <c r="C17" s="10"/>
      <c r="D17" s="10"/>
      <c r="E17" s="10"/>
      <c r="F17" s="10"/>
      <c r="G17" s="10"/>
      <c r="H17" s="14"/>
      <c r="I17" s="14"/>
      <c r="J17" s="14"/>
      <c r="K17" s="14"/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31" t="s">
        <v>26</v>
      </c>
      <c r="B25" s="32"/>
      <c r="C25" s="32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7" t="s">
        <v>27</v>
      </c>
      <c r="B28" s="10"/>
      <c r="C28" s="10" t="s">
        <v>28</v>
      </c>
      <c r="D28" s="18">
        <v>45113</v>
      </c>
      <c r="E28" s="10" t="s">
        <v>29</v>
      </c>
      <c r="F28" s="10" t="s">
        <v>60</v>
      </c>
      <c r="G28" s="15"/>
      <c r="H28" s="15"/>
      <c r="K28" s="15"/>
      <c r="L28" s="2"/>
      <c r="M28" s="2"/>
    </row>
    <row r="29" spans="1:13" ht="16">
      <c r="A29" s="17" t="s">
        <v>31</v>
      </c>
      <c r="B29" s="17" t="s">
        <v>32</v>
      </c>
      <c r="C29" s="10" t="s">
        <v>33</v>
      </c>
      <c r="D29" s="10" t="s">
        <v>34</v>
      </c>
      <c r="E29" s="10" t="s">
        <v>35</v>
      </c>
      <c r="F29" s="22" t="s">
        <v>61</v>
      </c>
      <c r="G29" s="10" t="s">
        <v>37</v>
      </c>
      <c r="H29" s="20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5:C2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7"/>
  <sheetViews>
    <sheetView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62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63</v>
      </c>
      <c r="C3" s="3" t="s">
        <v>12</v>
      </c>
      <c r="D3" s="3"/>
      <c r="E3" s="3"/>
      <c r="F3" s="5" t="s">
        <v>13</v>
      </c>
      <c r="G3" s="5" t="s">
        <v>14</v>
      </c>
      <c r="H3" s="6" t="s">
        <v>64</v>
      </c>
      <c r="I3" s="6" t="s">
        <v>65</v>
      </c>
      <c r="J3" s="6" t="s">
        <v>66</v>
      </c>
      <c r="K3" s="7" t="s">
        <v>67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68</v>
      </c>
      <c r="I4" s="12" t="s">
        <v>20</v>
      </c>
      <c r="J4" s="12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69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6">
      <c r="A6" s="10" t="s">
        <v>46</v>
      </c>
      <c r="B6" s="10"/>
      <c r="C6" s="10" t="s">
        <v>47</v>
      </c>
      <c r="D6" s="10" t="s">
        <v>48</v>
      </c>
      <c r="E6" s="10" t="s">
        <v>49</v>
      </c>
      <c r="F6" s="10">
        <v>3533</v>
      </c>
      <c r="G6" s="10">
        <v>99.54</v>
      </c>
      <c r="H6" s="14"/>
      <c r="I6" s="14"/>
      <c r="J6" s="14">
        <f t="shared" ref="J6:J17" si="0">2*(200/G6)</f>
        <v>4.0184850311432587</v>
      </c>
      <c r="K6" s="14">
        <f t="shared" ref="K6:K17" si="1">12-J6-2.56</f>
        <v>5.4215149688567408</v>
      </c>
      <c r="L6" s="2"/>
      <c r="M6" s="2"/>
    </row>
    <row r="7" spans="1:26" ht="16">
      <c r="A7" s="10" t="s">
        <v>50</v>
      </c>
      <c r="B7" s="10"/>
      <c r="C7" s="10" t="s">
        <v>47</v>
      </c>
      <c r="D7" s="10" t="s">
        <v>48</v>
      </c>
      <c r="E7" s="10" t="s">
        <v>51</v>
      </c>
      <c r="F7" s="10">
        <v>3533</v>
      </c>
      <c r="G7" s="10">
        <v>99.54</v>
      </c>
      <c r="H7" s="14"/>
      <c r="I7" s="14"/>
      <c r="J7" s="14">
        <f t="shared" si="0"/>
        <v>4.0184850311432587</v>
      </c>
      <c r="K7" s="14">
        <f t="shared" si="1"/>
        <v>5.4215149688567408</v>
      </c>
      <c r="L7" s="2"/>
      <c r="M7" s="2"/>
    </row>
    <row r="8" spans="1:26" ht="16">
      <c r="A8" s="10" t="s">
        <v>52</v>
      </c>
      <c r="B8" s="10"/>
      <c r="C8" s="10" t="s">
        <v>47</v>
      </c>
      <c r="D8" s="10" t="s">
        <v>48</v>
      </c>
      <c r="E8" s="10" t="s">
        <v>53</v>
      </c>
      <c r="F8" s="10">
        <v>3533</v>
      </c>
      <c r="G8" s="10">
        <v>99.54</v>
      </c>
      <c r="H8" s="14"/>
      <c r="I8" s="14"/>
      <c r="J8" s="14">
        <f t="shared" si="0"/>
        <v>4.0184850311432587</v>
      </c>
      <c r="K8" s="14">
        <f t="shared" si="1"/>
        <v>5.4215149688567408</v>
      </c>
      <c r="L8" s="2"/>
      <c r="M8" s="2"/>
    </row>
    <row r="9" spans="1:26" ht="16">
      <c r="A9" s="10" t="s">
        <v>54</v>
      </c>
      <c r="B9" s="10"/>
      <c r="C9" s="10" t="s">
        <v>47</v>
      </c>
      <c r="D9" s="10" t="s">
        <v>48</v>
      </c>
      <c r="E9" s="10" t="s">
        <v>49</v>
      </c>
      <c r="F9" s="10">
        <v>3533</v>
      </c>
      <c r="G9" s="10">
        <v>104.54</v>
      </c>
      <c r="H9" s="14"/>
      <c r="I9" s="14"/>
      <c r="J9" s="14">
        <f t="shared" si="0"/>
        <v>3.8262865888655058</v>
      </c>
      <c r="K9" s="14">
        <f t="shared" si="1"/>
        <v>5.6137134111344942</v>
      </c>
      <c r="L9" s="2"/>
    </row>
    <row r="10" spans="1:26" ht="16">
      <c r="A10" s="10" t="s">
        <v>55</v>
      </c>
      <c r="B10" s="10"/>
      <c r="C10" s="10" t="s">
        <v>47</v>
      </c>
      <c r="D10" s="10" t="s">
        <v>48</v>
      </c>
      <c r="E10" s="10" t="s">
        <v>51</v>
      </c>
      <c r="F10" s="10">
        <v>3533</v>
      </c>
      <c r="G10" s="10">
        <v>104.54</v>
      </c>
      <c r="H10" s="14"/>
      <c r="I10" s="14"/>
      <c r="J10" s="14">
        <f t="shared" si="0"/>
        <v>3.8262865888655058</v>
      </c>
      <c r="K10" s="14">
        <f t="shared" si="1"/>
        <v>5.6137134111344942</v>
      </c>
      <c r="L10" s="2"/>
    </row>
    <row r="11" spans="1:26" ht="16">
      <c r="A11" s="10" t="s">
        <v>56</v>
      </c>
      <c r="B11" s="10"/>
      <c r="C11" s="10" t="s">
        <v>47</v>
      </c>
      <c r="D11" s="10" t="s">
        <v>48</v>
      </c>
      <c r="E11" s="10" t="s">
        <v>53</v>
      </c>
      <c r="F11" s="10">
        <v>3533</v>
      </c>
      <c r="G11" s="10">
        <v>104.54</v>
      </c>
      <c r="H11" s="14"/>
      <c r="I11" s="14"/>
      <c r="J11" s="14">
        <f t="shared" si="0"/>
        <v>3.8262865888655058</v>
      </c>
      <c r="K11" s="14">
        <f t="shared" si="1"/>
        <v>5.6137134111344942</v>
      </c>
      <c r="L11" s="2"/>
    </row>
    <row r="12" spans="1:26" ht="16">
      <c r="A12" s="10" t="s">
        <v>57</v>
      </c>
      <c r="B12" s="10"/>
      <c r="C12" s="10" t="s">
        <v>47</v>
      </c>
      <c r="D12" s="10" t="s">
        <v>70</v>
      </c>
      <c r="E12" s="10" t="s">
        <v>49</v>
      </c>
      <c r="F12" s="10">
        <v>3251</v>
      </c>
      <c r="G12" s="10">
        <v>86.6</v>
      </c>
      <c r="H12" s="14"/>
      <c r="I12" s="14"/>
      <c r="J12" s="14">
        <f t="shared" si="0"/>
        <v>4.618937644341802</v>
      </c>
      <c r="K12" s="14">
        <f t="shared" si="1"/>
        <v>4.8210623556581975</v>
      </c>
      <c r="L12" s="2"/>
    </row>
    <row r="13" spans="1:26" ht="16">
      <c r="A13" s="10" t="s">
        <v>58</v>
      </c>
      <c r="B13" s="10"/>
      <c r="C13" s="10" t="s">
        <v>47</v>
      </c>
      <c r="D13" s="10" t="s">
        <v>70</v>
      </c>
      <c r="E13" s="10" t="s">
        <v>51</v>
      </c>
      <c r="F13" s="23">
        <v>3251</v>
      </c>
      <c r="G13" s="10">
        <v>86.6</v>
      </c>
      <c r="H13" s="14"/>
      <c r="I13" s="14"/>
      <c r="J13" s="14">
        <f t="shared" si="0"/>
        <v>4.618937644341802</v>
      </c>
      <c r="K13" s="14">
        <f t="shared" si="1"/>
        <v>4.8210623556581975</v>
      </c>
      <c r="L13" s="2"/>
    </row>
    <row r="14" spans="1:26" ht="16">
      <c r="A14" s="10" t="s">
        <v>59</v>
      </c>
      <c r="B14" s="10"/>
      <c r="C14" s="10" t="s">
        <v>47</v>
      </c>
      <c r="D14" s="24" t="s">
        <v>70</v>
      </c>
      <c r="E14" s="10" t="s">
        <v>53</v>
      </c>
      <c r="F14" s="23">
        <v>3251</v>
      </c>
      <c r="G14" s="10">
        <v>86.6</v>
      </c>
      <c r="H14" s="14"/>
      <c r="I14" s="14"/>
      <c r="J14" s="14">
        <f t="shared" si="0"/>
        <v>4.618937644341802</v>
      </c>
      <c r="K14" s="14">
        <f t="shared" si="1"/>
        <v>4.8210623556581975</v>
      </c>
      <c r="L14" s="2"/>
    </row>
    <row r="15" spans="1:26" ht="16">
      <c r="A15" s="10" t="s">
        <v>71</v>
      </c>
      <c r="B15" s="10"/>
      <c r="C15" s="10" t="s">
        <v>47</v>
      </c>
      <c r="D15" s="10" t="s">
        <v>70</v>
      </c>
      <c r="E15" s="10" t="s">
        <v>49</v>
      </c>
      <c r="F15" s="23">
        <v>3251</v>
      </c>
      <c r="G15" s="10">
        <v>97.7</v>
      </c>
      <c r="H15" s="14"/>
      <c r="I15" s="14"/>
      <c r="J15" s="14">
        <f t="shared" si="0"/>
        <v>4.0941658137154553</v>
      </c>
      <c r="K15" s="14">
        <f t="shared" si="1"/>
        <v>5.3458341862845451</v>
      </c>
      <c r="L15" s="2"/>
    </row>
    <row r="16" spans="1:26" ht="16">
      <c r="A16" s="10" t="s">
        <v>72</v>
      </c>
      <c r="B16" s="10"/>
      <c r="C16" s="10" t="s">
        <v>47</v>
      </c>
      <c r="D16" s="24" t="s">
        <v>70</v>
      </c>
      <c r="E16" s="10" t="s">
        <v>51</v>
      </c>
      <c r="F16" s="23">
        <v>3251</v>
      </c>
      <c r="G16" s="10">
        <v>97.7</v>
      </c>
      <c r="H16" s="14"/>
      <c r="I16" s="14"/>
      <c r="J16" s="14">
        <f t="shared" si="0"/>
        <v>4.0941658137154553</v>
      </c>
      <c r="K16" s="14">
        <f t="shared" si="1"/>
        <v>5.3458341862845451</v>
      </c>
      <c r="L16" s="2"/>
      <c r="M16" s="2"/>
    </row>
    <row r="17" spans="1:13" ht="16">
      <c r="A17" s="10" t="s">
        <v>73</v>
      </c>
      <c r="B17" s="10"/>
      <c r="C17" s="10" t="s">
        <v>47</v>
      </c>
      <c r="D17" s="24" t="s">
        <v>70</v>
      </c>
      <c r="E17" s="10" t="s">
        <v>53</v>
      </c>
      <c r="F17" s="23">
        <v>3251</v>
      </c>
      <c r="G17" s="10">
        <v>97.7</v>
      </c>
      <c r="H17" s="14"/>
      <c r="I17" s="14"/>
      <c r="J17" s="14">
        <f t="shared" si="0"/>
        <v>4.0941658137154553</v>
      </c>
      <c r="K17" s="14">
        <f t="shared" si="1"/>
        <v>5.3458341862845451</v>
      </c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31" t="s">
        <v>26</v>
      </c>
      <c r="B25" s="32"/>
      <c r="C25" s="32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7" t="s">
        <v>27</v>
      </c>
      <c r="B28" s="10"/>
      <c r="C28" s="10" t="s">
        <v>28</v>
      </c>
      <c r="D28" s="18">
        <v>45118</v>
      </c>
      <c r="E28" s="10" t="s">
        <v>29</v>
      </c>
      <c r="F28" s="10" t="s">
        <v>60</v>
      </c>
      <c r="G28" s="15"/>
      <c r="H28" s="15"/>
      <c r="K28" s="15"/>
      <c r="L28" s="2"/>
      <c r="M28" s="2"/>
    </row>
    <row r="29" spans="1:13" ht="16">
      <c r="A29" s="17" t="s">
        <v>31</v>
      </c>
      <c r="B29" s="17" t="s">
        <v>32</v>
      </c>
      <c r="C29" s="10" t="s">
        <v>33</v>
      </c>
      <c r="D29" s="10" t="s">
        <v>34</v>
      </c>
      <c r="E29" s="10" t="s">
        <v>35</v>
      </c>
      <c r="F29" s="22" t="s">
        <v>61</v>
      </c>
      <c r="G29" s="10" t="s">
        <v>37</v>
      </c>
      <c r="H29" s="20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5:C2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7"/>
  <sheetViews>
    <sheetView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74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75</v>
      </c>
      <c r="C3" s="3" t="s">
        <v>12</v>
      </c>
      <c r="D3" s="3"/>
      <c r="E3" s="3"/>
      <c r="F3" s="5" t="s">
        <v>13</v>
      </c>
      <c r="G3" s="5" t="s">
        <v>14</v>
      </c>
      <c r="H3" s="6" t="s">
        <v>76</v>
      </c>
      <c r="I3" s="6" t="s">
        <v>77</v>
      </c>
      <c r="J3" s="6" t="s">
        <v>78</v>
      </c>
      <c r="K3" s="7" t="s">
        <v>79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80</v>
      </c>
      <c r="I4" s="12" t="s">
        <v>20</v>
      </c>
      <c r="J4" s="12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81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6">
      <c r="A6" s="10" t="s">
        <v>46</v>
      </c>
      <c r="B6" s="10"/>
      <c r="C6" s="10" t="s">
        <v>47</v>
      </c>
      <c r="D6" s="10" t="s">
        <v>48</v>
      </c>
      <c r="E6" s="10" t="s">
        <v>49</v>
      </c>
      <c r="F6" s="10">
        <v>3533</v>
      </c>
      <c r="G6" s="10">
        <v>99.14</v>
      </c>
      <c r="H6" s="14"/>
      <c r="I6" s="14"/>
      <c r="J6" s="14">
        <f t="shared" ref="J6:J14" si="0">2*(200/G6)</f>
        <v>4.0346984062941296</v>
      </c>
      <c r="K6" s="14">
        <f t="shared" ref="K6:K14" si="1">12-J6-2.56</f>
        <v>5.4053015937058699</v>
      </c>
      <c r="L6" s="2"/>
      <c r="M6" s="2"/>
    </row>
    <row r="7" spans="1:26" ht="16">
      <c r="A7" s="10" t="s">
        <v>50</v>
      </c>
      <c r="B7" s="10"/>
      <c r="C7" s="10" t="s">
        <v>47</v>
      </c>
      <c r="D7" s="10" t="s">
        <v>48</v>
      </c>
      <c r="E7" s="10" t="s">
        <v>51</v>
      </c>
      <c r="F7" s="10">
        <v>3533</v>
      </c>
      <c r="G7" s="10">
        <v>99.14</v>
      </c>
      <c r="H7" s="14"/>
      <c r="I7" s="14"/>
      <c r="J7" s="14">
        <f t="shared" si="0"/>
        <v>4.0346984062941296</v>
      </c>
      <c r="K7" s="14">
        <f t="shared" si="1"/>
        <v>5.4053015937058699</v>
      </c>
      <c r="L7" s="2"/>
      <c r="M7" s="2"/>
    </row>
    <row r="8" spans="1:26" ht="16">
      <c r="A8" s="10" t="s">
        <v>52</v>
      </c>
      <c r="B8" s="10"/>
      <c r="C8" s="10" t="s">
        <v>47</v>
      </c>
      <c r="D8" s="10" t="s">
        <v>48</v>
      </c>
      <c r="E8" s="10" t="s">
        <v>53</v>
      </c>
      <c r="F8" s="10">
        <v>3533</v>
      </c>
      <c r="G8" s="10">
        <v>99.14</v>
      </c>
      <c r="H8" s="14"/>
      <c r="I8" s="14"/>
      <c r="J8" s="14">
        <f t="shared" si="0"/>
        <v>4.0346984062941296</v>
      </c>
      <c r="K8" s="14">
        <f t="shared" si="1"/>
        <v>5.4053015937058699</v>
      </c>
      <c r="L8" s="2"/>
      <c r="M8" s="2"/>
    </row>
    <row r="9" spans="1:26" ht="16">
      <c r="A9" s="10" t="s">
        <v>54</v>
      </c>
      <c r="B9" s="10"/>
      <c r="C9" s="10" t="s">
        <v>47</v>
      </c>
      <c r="D9" s="10" t="s">
        <v>48</v>
      </c>
      <c r="E9" s="10" t="s">
        <v>49</v>
      </c>
      <c r="F9" s="10">
        <v>3533</v>
      </c>
      <c r="G9" s="10">
        <v>98.9</v>
      </c>
      <c r="H9" s="14"/>
      <c r="I9" s="14"/>
      <c r="J9" s="14">
        <f t="shared" si="0"/>
        <v>4.0444893832153692</v>
      </c>
      <c r="K9" s="14">
        <f t="shared" si="1"/>
        <v>5.3955106167846303</v>
      </c>
      <c r="L9" s="2"/>
    </row>
    <row r="10" spans="1:26" ht="16">
      <c r="A10" s="10" t="s">
        <v>55</v>
      </c>
      <c r="B10" s="10"/>
      <c r="C10" s="10" t="s">
        <v>47</v>
      </c>
      <c r="D10" s="10" t="s">
        <v>48</v>
      </c>
      <c r="E10" s="10" t="s">
        <v>51</v>
      </c>
      <c r="F10" s="10">
        <v>3533</v>
      </c>
      <c r="G10" s="10">
        <v>98.9</v>
      </c>
      <c r="H10" s="14"/>
      <c r="I10" s="14"/>
      <c r="J10" s="14">
        <f t="shared" si="0"/>
        <v>4.0444893832153692</v>
      </c>
      <c r="K10" s="14">
        <f t="shared" si="1"/>
        <v>5.3955106167846303</v>
      </c>
      <c r="L10" s="2"/>
    </row>
    <row r="11" spans="1:26" ht="16">
      <c r="A11" s="10" t="s">
        <v>56</v>
      </c>
      <c r="B11" s="10"/>
      <c r="C11" s="10" t="s">
        <v>47</v>
      </c>
      <c r="D11" s="10" t="s">
        <v>48</v>
      </c>
      <c r="E11" s="10" t="s">
        <v>53</v>
      </c>
      <c r="F11" s="10">
        <v>3533</v>
      </c>
      <c r="G11" s="10">
        <v>98.9</v>
      </c>
      <c r="H11" s="14"/>
      <c r="I11" s="14"/>
      <c r="J11" s="14">
        <f t="shared" si="0"/>
        <v>4.0444893832153692</v>
      </c>
      <c r="K11" s="14">
        <f t="shared" si="1"/>
        <v>5.3955106167846303</v>
      </c>
      <c r="L11" s="2"/>
    </row>
    <row r="12" spans="1:26" ht="16">
      <c r="A12" s="10" t="s">
        <v>57</v>
      </c>
      <c r="B12" s="10"/>
      <c r="C12" s="10" t="s">
        <v>47</v>
      </c>
      <c r="D12" s="10" t="s">
        <v>48</v>
      </c>
      <c r="E12" s="10" t="s">
        <v>49</v>
      </c>
      <c r="F12" s="10">
        <v>3533</v>
      </c>
      <c r="G12" s="10">
        <v>96.25</v>
      </c>
      <c r="H12" s="14"/>
      <c r="I12" s="14"/>
      <c r="J12" s="14">
        <f t="shared" si="0"/>
        <v>4.1558441558441555</v>
      </c>
      <c r="K12" s="14">
        <f t="shared" si="1"/>
        <v>5.2841558441558441</v>
      </c>
      <c r="L12" s="2"/>
    </row>
    <row r="13" spans="1:26" ht="16">
      <c r="A13" s="10" t="s">
        <v>58</v>
      </c>
      <c r="B13" s="10"/>
      <c r="C13" s="10" t="s">
        <v>47</v>
      </c>
      <c r="D13" s="10" t="s">
        <v>48</v>
      </c>
      <c r="E13" s="10" t="s">
        <v>51</v>
      </c>
      <c r="F13" s="10">
        <v>3533</v>
      </c>
      <c r="G13" s="10">
        <v>96.25</v>
      </c>
      <c r="H13" s="14"/>
      <c r="I13" s="14"/>
      <c r="J13" s="14">
        <f t="shared" si="0"/>
        <v>4.1558441558441555</v>
      </c>
      <c r="K13" s="14">
        <f t="shared" si="1"/>
        <v>5.2841558441558441</v>
      </c>
      <c r="L13" s="2"/>
    </row>
    <row r="14" spans="1:26" ht="16">
      <c r="A14" s="10" t="s">
        <v>59</v>
      </c>
      <c r="B14" s="10"/>
      <c r="C14" s="10" t="s">
        <v>47</v>
      </c>
      <c r="D14" s="10" t="s">
        <v>48</v>
      </c>
      <c r="E14" s="10" t="s">
        <v>53</v>
      </c>
      <c r="F14" s="10">
        <v>3533</v>
      </c>
      <c r="G14" s="10">
        <v>96.25</v>
      </c>
      <c r="H14" s="14"/>
      <c r="I14" s="14"/>
      <c r="J14" s="14">
        <f t="shared" si="0"/>
        <v>4.1558441558441555</v>
      </c>
      <c r="K14" s="14">
        <f t="shared" si="1"/>
        <v>5.2841558441558441</v>
      </c>
      <c r="L14" s="2"/>
    </row>
    <row r="15" spans="1:26" ht="16">
      <c r="A15" s="10"/>
      <c r="B15" s="10"/>
      <c r="C15" s="10"/>
      <c r="D15" s="10"/>
      <c r="E15" s="10"/>
      <c r="F15" s="10"/>
      <c r="G15" s="10"/>
      <c r="H15" s="14"/>
      <c r="I15" s="14"/>
      <c r="J15" s="14"/>
      <c r="K15" s="14"/>
      <c r="L15" s="2"/>
    </row>
    <row r="16" spans="1:26" ht="16">
      <c r="A16" s="10"/>
      <c r="B16" s="10"/>
      <c r="C16" s="10"/>
      <c r="D16" s="10"/>
      <c r="E16" s="10"/>
      <c r="F16" s="10"/>
      <c r="G16" s="10"/>
      <c r="H16" s="14"/>
      <c r="I16" s="14"/>
      <c r="J16" s="14"/>
      <c r="K16" s="14"/>
      <c r="L16" s="2"/>
      <c r="M16" s="2"/>
    </row>
    <row r="17" spans="1:13" ht="16">
      <c r="A17" s="10"/>
      <c r="B17" s="10"/>
      <c r="C17" s="10"/>
      <c r="D17" s="10"/>
      <c r="E17" s="10"/>
      <c r="F17" s="10"/>
      <c r="G17" s="10"/>
      <c r="H17" s="14"/>
      <c r="I17" s="14"/>
      <c r="J17" s="14"/>
      <c r="K17" s="14"/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31" t="s">
        <v>26</v>
      </c>
      <c r="B25" s="32"/>
      <c r="C25" s="32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7" t="s">
        <v>27</v>
      </c>
      <c r="B28" s="10"/>
      <c r="C28" s="10" t="s">
        <v>28</v>
      </c>
      <c r="D28" s="18">
        <v>45125</v>
      </c>
      <c r="E28" s="10" t="s">
        <v>29</v>
      </c>
      <c r="F28" s="10" t="s">
        <v>60</v>
      </c>
      <c r="G28" s="15"/>
      <c r="H28" s="15"/>
      <c r="K28" s="15"/>
      <c r="L28" s="2"/>
      <c r="M28" s="2"/>
    </row>
    <row r="29" spans="1:13" ht="16">
      <c r="A29" s="17" t="s">
        <v>31</v>
      </c>
      <c r="B29" s="17" t="s">
        <v>32</v>
      </c>
      <c r="C29" s="10" t="s">
        <v>33</v>
      </c>
      <c r="D29" s="10" t="s">
        <v>34</v>
      </c>
      <c r="E29" s="10" t="s">
        <v>35</v>
      </c>
      <c r="F29" s="22" t="s">
        <v>61</v>
      </c>
      <c r="G29" s="10" t="s">
        <v>37</v>
      </c>
      <c r="H29" s="20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5:C2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37"/>
  <sheetViews>
    <sheetView workbookViewId="0"/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82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83</v>
      </c>
      <c r="C3" s="3" t="s">
        <v>12</v>
      </c>
      <c r="D3" s="3"/>
      <c r="E3" s="3"/>
      <c r="F3" s="5" t="s">
        <v>13</v>
      </c>
      <c r="G3" s="5" t="s">
        <v>14</v>
      </c>
      <c r="H3" s="6" t="s">
        <v>84</v>
      </c>
      <c r="I3" s="6" t="s">
        <v>85</v>
      </c>
      <c r="J3" s="6" t="s">
        <v>86</v>
      </c>
      <c r="K3" s="7" t="s">
        <v>87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88</v>
      </c>
      <c r="I4" s="12" t="s">
        <v>20</v>
      </c>
      <c r="J4" s="12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89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6">
      <c r="A6" s="10" t="s">
        <v>90</v>
      </c>
      <c r="B6" s="10"/>
      <c r="C6" s="10" t="s">
        <v>47</v>
      </c>
      <c r="D6" s="10" t="s">
        <v>91</v>
      </c>
      <c r="E6" s="10" t="s">
        <v>49</v>
      </c>
      <c r="F6" s="10">
        <v>3533</v>
      </c>
      <c r="G6" s="10">
        <v>100</v>
      </c>
      <c r="H6" s="14"/>
      <c r="I6" s="14"/>
      <c r="J6" s="14">
        <f t="shared" ref="J6:J17" si="0">2*(200/G6)</f>
        <v>4</v>
      </c>
      <c r="K6" s="14">
        <f t="shared" ref="K6:K17" si="1">12-J6-2.56</f>
        <v>5.4399999999999995</v>
      </c>
      <c r="L6" s="2"/>
      <c r="M6" s="2"/>
    </row>
    <row r="7" spans="1:26" ht="16">
      <c r="A7" s="10" t="s">
        <v>92</v>
      </c>
      <c r="B7" s="10"/>
      <c r="C7" s="10" t="s">
        <v>47</v>
      </c>
      <c r="D7" s="10" t="s">
        <v>91</v>
      </c>
      <c r="E7" s="10" t="s">
        <v>51</v>
      </c>
      <c r="F7" s="10">
        <v>3533</v>
      </c>
      <c r="G7" s="10">
        <v>100</v>
      </c>
      <c r="H7" s="14"/>
      <c r="I7" s="14"/>
      <c r="J7" s="14">
        <f t="shared" si="0"/>
        <v>4</v>
      </c>
      <c r="K7" s="14">
        <f t="shared" si="1"/>
        <v>5.4399999999999995</v>
      </c>
      <c r="L7" s="2"/>
      <c r="M7" s="2"/>
    </row>
    <row r="8" spans="1:26" ht="16">
      <c r="A8" s="10" t="s">
        <v>93</v>
      </c>
      <c r="B8" s="10"/>
      <c r="C8" s="10" t="s">
        <v>47</v>
      </c>
      <c r="D8" s="10" t="s">
        <v>91</v>
      </c>
      <c r="E8" s="10" t="s">
        <v>53</v>
      </c>
      <c r="F8" s="10">
        <v>3533</v>
      </c>
      <c r="G8" s="10">
        <v>100</v>
      </c>
      <c r="H8" s="14"/>
      <c r="I8" s="14"/>
      <c r="J8" s="14">
        <f t="shared" si="0"/>
        <v>4</v>
      </c>
      <c r="K8" s="14">
        <f t="shared" si="1"/>
        <v>5.4399999999999995</v>
      </c>
      <c r="L8" s="2"/>
      <c r="M8" s="2"/>
    </row>
    <row r="9" spans="1:26" ht="16">
      <c r="A9" s="10" t="s">
        <v>94</v>
      </c>
      <c r="B9" s="10"/>
      <c r="C9" s="10" t="s">
        <v>47</v>
      </c>
      <c r="D9" s="10" t="s">
        <v>91</v>
      </c>
      <c r="E9" s="10" t="s">
        <v>49</v>
      </c>
      <c r="F9" s="10">
        <v>3533</v>
      </c>
      <c r="G9" s="10">
        <v>100</v>
      </c>
      <c r="H9" s="14"/>
      <c r="I9" s="14"/>
      <c r="J9" s="14">
        <f t="shared" si="0"/>
        <v>4</v>
      </c>
      <c r="K9" s="14">
        <f t="shared" si="1"/>
        <v>5.4399999999999995</v>
      </c>
      <c r="L9" s="2"/>
    </row>
    <row r="10" spans="1:26" ht="16">
      <c r="A10" s="10" t="s">
        <v>95</v>
      </c>
      <c r="B10" s="10"/>
      <c r="C10" s="10" t="s">
        <v>47</v>
      </c>
      <c r="D10" s="10" t="s">
        <v>91</v>
      </c>
      <c r="E10" s="10" t="s">
        <v>51</v>
      </c>
      <c r="F10" s="10">
        <v>3533</v>
      </c>
      <c r="G10" s="10">
        <v>100</v>
      </c>
      <c r="H10" s="14"/>
      <c r="I10" s="14"/>
      <c r="J10" s="14">
        <f t="shared" si="0"/>
        <v>4</v>
      </c>
      <c r="K10" s="14">
        <f t="shared" si="1"/>
        <v>5.4399999999999995</v>
      </c>
      <c r="L10" s="2"/>
    </row>
    <row r="11" spans="1:26" ht="16">
      <c r="A11" s="10" t="s">
        <v>96</v>
      </c>
      <c r="B11" s="10"/>
      <c r="C11" s="10" t="s">
        <v>47</v>
      </c>
      <c r="D11" s="10" t="s">
        <v>91</v>
      </c>
      <c r="E11" s="10" t="s">
        <v>53</v>
      </c>
      <c r="F11" s="10">
        <v>3533</v>
      </c>
      <c r="G11" s="10">
        <v>100</v>
      </c>
      <c r="H11" s="14"/>
      <c r="I11" s="14"/>
      <c r="J11" s="14">
        <f t="shared" si="0"/>
        <v>4</v>
      </c>
      <c r="K11" s="14">
        <f t="shared" si="1"/>
        <v>5.4399999999999995</v>
      </c>
      <c r="L11" s="2"/>
    </row>
    <row r="12" spans="1:26" ht="16">
      <c r="A12" s="10" t="s">
        <v>97</v>
      </c>
      <c r="B12" s="10"/>
      <c r="C12" s="10" t="s">
        <v>47</v>
      </c>
      <c r="D12" s="10" t="s">
        <v>98</v>
      </c>
      <c r="E12" s="10" t="s">
        <v>49</v>
      </c>
      <c r="F12" s="23">
        <v>3251</v>
      </c>
      <c r="G12" s="10">
        <v>100</v>
      </c>
      <c r="H12" s="14"/>
      <c r="I12" s="14"/>
      <c r="J12" s="14">
        <f t="shared" si="0"/>
        <v>4</v>
      </c>
      <c r="K12" s="14">
        <f t="shared" si="1"/>
        <v>5.4399999999999995</v>
      </c>
      <c r="L12" s="2"/>
    </row>
    <row r="13" spans="1:26" ht="16">
      <c r="A13" s="10" t="s">
        <v>99</v>
      </c>
      <c r="B13" s="10"/>
      <c r="C13" s="10" t="s">
        <v>47</v>
      </c>
      <c r="D13" s="10" t="s">
        <v>98</v>
      </c>
      <c r="E13" s="10" t="s">
        <v>51</v>
      </c>
      <c r="F13" s="23">
        <v>3251</v>
      </c>
      <c r="G13" s="10">
        <v>100</v>
      </c>
      <c r="H13" s="14"/>
      <c r="I13" s="14"/>
      <c r="J13" s="14">
        <f t="shared" si="0"/>
        <v>4</v>
      </c>
      <c r="K13" s="14">
        <f t="shared" si="1"/>
        <v>5.4399999999999995</v>
      </c>
      <c r="L13" s="2"/>
    </row>
    <row r="14" spans="1:26" ht="16">
      <c r="A14" s="10" t="s">
        <v>100</v>
      </c>
      <c r="B14" s="10"/>
      <c r="C14" s="10" t="s">
        <v>47</v>
      </c>
      <c r="D14" s="10" t="s">
        <v>98</v>
      </c>
      <c r="E14" s="10" t="s">
        <v>53</v>
      </c>
      <c r="F14" s="23">
        <v>3251</v>
      </c>
      <c r="G14" s="10">
        <v>100</v>
      </c>
      <c r="H14" s="14"/>
      <c r="I14" s="14"/>
      <c r="J14" s="14">
        <f t="shared" si="0"/>
        <v>4</v>
      </c>
      <c r="K14" s="14">
        <f t="shared" si="1"/>
        <v>5.4399999999999995</v>
      </c>
      <c r="L14" s="2"/>
    </row>
    <row r="15" spans="1:26" ht="16">
      <c r="A15" s="10" t="s">
        <v>101</v>
      </c>
      <c r="B15" s="10"/>
      <c r="C15" s="10" t="s">
        <v>47</v>
      </c>
      <c r="D15" s="10" t="s">
        <v>98</v>
      </c>
      <c r="E15" s="10" t="s">
        <v>49</v>
      </c>
      <c r="F15" s="23">
        <v>3251</v>
      </c>
      <c r="G15" s="10">
        <v>100</v>
      </c>
      <c r="H15" s="14"/>
      <c r="I15" s="14"/>
      <c r="J15" s="14">
        <f t="shared" si="0"/>
        <v>4</v>
      </c>
      <c r="K15" s="14">
        <f t="shared" si="1"/>
        <v>5.4399999999999995</v>
      </c>
      <c r="L15" s="2"/>
    </row>
    <row r="16" spans="1:26" ht="16">
      <c r="A16" s="10" t="s">
        <v>102</v>
      </c>
      <c r="B16" s="10"/>
      <c r="C16" s="10" t="s">
        <v>47</v>
      </c>
      <c r="D16" s="10" t="s">
        <v>98</v>
      </c>
      <c r="E16" s="10" t="s">
        <v>51</v>
      </c>
      <c r="F16" s="23">
        <v>3251</v>
      </c>
      <c r="G16" s="10">
        <v>100</v>
      </c>
      <c r="H16" s="14"/>
      <c r="I16" s="14"/>
      <c r="J16" s="14">
        <f t="shared" si="0"/>
        <v>4</v>
      </c>
      <c r="K16" s="14">
        <f t="shared" si="1"/>
        <v>5.4399999999999995</v>
      </c>
      <c r="L16" s="2"/>
      <c r="M16" s="2"/>
    </row>
    <row r="17" spans="1:13" ht="16">
      <c r="A17" s="10" t="s">
        <v>103</v>
      </c>
      <c r="B17" s="10"/>
      <c r="C17" s="10" t="s">
        <v>47</v>
      </c>
      <c r="D17" s="10" t="s">
        <v>98</v>
      </c>
      <c r="E17" s="10" t="s">
        <v>53</v>
      </c>
      <c r="F17" s="23">
        <v>3251</v>
      </c>
      <c r="G17" s="10">
        <v>100</v>
      </c>
      <c r="H17" s="14"/>
      <c r="I17" s="14"/>
      <c r="J17" s="14">
        <f t="shared" si="0"/>
        <v>4</v>
      </c>
      <c r="K17" s="14">
        <f t="shared" si="1"/>
        <v>5.4399999999999995</v>
      </c>
      <c r="L17" s="2"/>
      <c r="M17" s="2"/>
    </row>
    <row r="18" spans="1:13" ht="1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6">
      <c r="A25" s="31" t="s">
        <v>26</v>
      </c>
      <c r="B25" s="32"/>
      <c r="C25" s="32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7" t="s">
        <v>27</v>
      </c>
      <c r="B28" s="10"/>
      <c r="C28" s="10" t="s">
        <v>28</v>
      </c>
      <c r="D28" s="18">
        <v>45134</v>
      </c>
      <c r="E28" s="10" t="s">
        <v>29</v>
      </c>
      <c r="F28" s="10" t="s">
        <v>104</v>
      </c>
      <c r="G28" s="15"/>
      <c r="H28" s="15"/>
      <c r="K28" s="15"/>
      <c r="L28" s="2"/>
      <c r="M28" s="2"/>
    </row>
    <row r="29" spans="1:13" ht="16">
      <c r="A29" s="17" t="s">
        <v>31</v>
      </c>
      <c r="B29" s="17" t="s">
        <v>32</v>
      </c>
      <c r="C29" s="10" t="s">
        <v>33</v>
      </c>
      <c r="D29" s="10" t="s">
        <v>34</v>
      </c>
      <c r="E29" s="10" t="s">
        <v>35</v>
      </c>
      <c r="F29" s="22" t="s">
        <v>61</v>
      </c>
      <c r="G29" s="10" t="s">
        <v>37</v>
      </c>
      <c r="H29" s="20"/>
      <c r="K29" s="15"/>
      <c r="L29" s="2"/>
      <c r="M29" s="2"/>
    </row>
    <row r="30" spans="1:13" ht="16">
      <c r="J30" s="2"/>
      <c r="K30" s="2"/>
      <c r="L30" s="2"/>
      <c r="M30" s="2"/>
    </row>
    <row r="31" spans="1:13" ht="16">
      <c r="B31" s="2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5:C2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192A-E821-4993-95BA-8FC90EDA3968}">
  <sheetPr>
    <pageSetUpPr fitToPage="1"/>
  </sheetPr>
  <dimension ref="A1:Z37"/>
  <sheetViews>
    <sheetView tabSelected="1" zoomScale="120" zoomScaleNormal="120" workbookViewId="0">
      <selection activeCell="P13" sqref="P13"/>
    </sheetView>
  </sheetViews>
  <sheetFormatPr baseColWidth="10" defaultColWidth="11.1640625" defaultRowHeight="15" customHeight="1"/>
  <cols>
    <col min="1" max="1" width="18.1640625" customWidth="1"/>
    <col min="2" max="2" width="14.33203125" customWidth="1"/>
    <col min="3" max="3" width="14.83203125" customWidth="1"/>
    <col min="4" max="4" width="14.33203125" customWidth="1"/>
    <col min="5" max="5" width="13.33203125" customWidth="1"/>
    <col min="6" max="6" width="15.33203125" customWidth="1"/>
    <col min="7" max="7" width="14.3320312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2" max="26" width="10.6640625" customWidth="1"/>
  </cols>
  <sheetData>
    <row r="1" spans="1:26" ht="16"/>
    <row r="2" spans="1:26" ht="1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6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27" t="s">
        <v>138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6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28" t="s">
        <v>20</v>
      </c>
      <c r="K4" s="1"/>
      <c r="L4" s="2"/>
      <c r="M4" s="2"/>
    </row>
    <row r="5" spans="1:26" ht="34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27" t="s">
        <v>23</v>
      </c>
      <c r="K5" s="13" t="s">
        <v>24</v>
      </c>
      <c r="L5" s="2"/>
      <c r="M5" s="2"/>
    </row>
    <row r="6" spans="1:26" ht="17">
      <c r="A6" s="10" t="s">
        <v>105</v>
      </c>
      <c r="B6" s="10"/>
      <c r="C6" s="10" t="s">
        <v>125</v>
      </c>
      <c r="D6" s="25" t="s">
        <v>126</v>
      </c>
      <c r="E6" s="10" t="s">
        <v>136</v>
      </c>
      <c r="F6" s="10">
        <v>1060</v>
      </c>
      <c r="G6">
        <v>10.8</v>
      </c>
      <c r="H6" s="14">
        <f>(F6/100)*2.5</f>
        <v>26.5</v>
      </c>
      <c r="I6" s="14">
        <f>H6/G6</f>
        <v>2.4537037037037037</v>
      </c>
      <c r="J6" s="29"/>
      <c r="K6" s="14">
        <f>12-I6-2.56</f>
        <v>6.9862962962962953</v>
      </c>
      <c r="L6" s="2"/>
      <c r="M6" s="2"/>
    </row>
    <row r="7" spans="1:26" ht="17">
      <c r="A7" s="10" t="s">
        <v>106</v>
      </c>
      <c r="B7" s="10"/>
      <c r="C7" s="10" t="s">
        <v>125</v>
      </c>
      <c r="D7" s="25" t="s">
        <v>126</v>
      </c>
      <c r="E7" s="10" t="s">
        <v>137</v>
      </c>
      <c r="F7" s="10">
        <v>1060</v>
      </c>
      <c r="G7">
        <v>10.8</v>
      </c>
      <c r="H7" s="14">
        <f t="shared" ref="H7:H24" si="0">(F7/100)*2.5</f>
        <v>26.5</v>
      </c>
      <c r="I7" s="14">
        <f t="shared" ref="I7:I24" si="1">H7/G7</f>
        <v>2.4537037037037037</v>
      </c>
      <c r="J7" s="29"/>
      <c r="K7" s="14">
        <f t="shared" ref="K7:K25" si="2">12-I7-2.56</f>
        <v>6.9862962962962953</v>
      </c>
      <c r="L7" s="2"/>
      <c r="M7" s="2"/>
    </row>
    <row r="8" spans="1:26" ht="17">
      <c r="A8" s="10" t="s">
        <v>107</v>
      </c>
      <c r="B8" s="10"/>
      <c r="C8" s="10" t="s">
        <v>125</v>
      </c>
      <c r="D8" s="25" t="s">
        <v>127</v>
      </c>
      <c r="E8" s="10" t="s">
        <v>136</v>
      </c>
      <c r="F8" s="10">
        <v>1060</v>
      </c>
      <c r="G8">
        <v>7.2</v>
      </c>
      <c r="H8" s="14">
        <f t="shared" si="0"/>
        <v>26.5</v>
      </c>
      <c r="I8" s="14">
        <f t="shared" si="1"/>
        <v>3.6805555555555554</v>
      </c>
      <c r="J8" s="29"/>
      <c r="K8" s="14">
        <f t="shared" si="2"/>
        <v>5.7594444444444441</v>
      </c>
      <c r="L8" s="2"/>
      <c r="M8" s="2"/>
    </row>
    <row r="9" spans="1:26" ht="17">
      <c r="A9" s="10" t="s">
        <v>108</v>
      </c>
      <c r="B9" s="10"/>
      <c r="C9" s="10" t="s">
        <v>125</v>
      </c>
      <c r="D9" s="25" t="s">
        <v>127</v>
      </c>
      <c r="E9" s="10" t="s">
        <v>137</v>
      </c>
      <c r="F9" s="10">
        <v>1060</v>
      </c>
      <c r="G9">
        <v>7.2</v>
      </c>
      <c r="H9" s="14">
        <f t="shared" si="0"/>
        <v>26.5</v>
      </c>
      <c r="I9" s="14">
        <f t="shared" si="1"/>
        <v>3.6805555555555554</v>
      </c>
      <c r="J9" s="29"/>
      <c r="K9" s="14">
        <f t="shared" si="2"/>
        <v>5.7594444444444441</v>
      </c>
      <c r="L9" s="2"/>
    </row>
    <row r="10" spans="1:26" ht="17">
      <c r="A10" s="10" t="s">
        <v>109</v>
      </c>
      <c r="B10" s="10"/>
      <c r="C10" s="10" t="s">
        <v>125</v>
      </c>
      <c r="D10" s="25" t="s">
        <v>128</v>
      </c>
      <c r="E10" s="10" t="s">
        <v>136</v>
      </c>
      <c r="F10" s="10">
        <v>1060</v>
      </c>
      <c r="G10">
        <v>10.199999999999999</v>
      </c>
      <c r="H10" s="14">
        <f t="shared" si="0"/>
        <v>26.5</v>
      </c>
      <c r="I10" s="14">
        <f t="shared" si="1"/>
        <v>2.5980392156862746</v>
      </c>
      <c r="J10" s="29"/>
      <c r="K10" s="14">
        <f t="shared" si="2"/>
        <v>6.8419607843137253</v>
      </c>
      <c r="L10" s="2"/>
    </row>
    <row r="11" spans="1:26" ht="17">
      <c r="A11" s="10" t="s">
        <v>110</v>
      </c>
      <c r="B11" s="10"/>
      <c r="C11" s="10" t="s">
        <v>125</v>
      </c>
      <c r="D11" s="25" t="s">
        <v>128</v>
      </c>
      <c r="E11" s="10" t="s">
        <v>137</v>
      </c>
      <c r="F11" s="10">
        <v>1060</v>
      </c>
      <c r="G11">
        <v>10.199999999999999</v>
      </c>
      <c r="H11" s="14">
        <f t="shared" si="0"/>
        <v>26.5</v>
      </c>
      <c r="I11" s="14">
        <f t="shared" si="1"/>
        <v>2.5980392156862746</v>
      </c>
      <c r="J11" s="29"/>
      <c r="K11" s="14">
        <f t="shared" si="2"/>
        <v>6.8419607843137253</v>
      </c>
      <c r="L11" s="2"/>
    </row>
    <row r="12" spans="1:26" ht="17">
      <c r="A12" s="10" t="s">
        <v>111</v>
      </c>
      <c r="B12" s="10"/>
      <c r="C12" s="10" t="s">
        <v>125</v>
      </c>
      <c r="D12" s="25" t="s">
        <v>129</v>
      </c>
      <c r="E12" s="10" t="s">
        <v>136</v>
      </c>
      <c r="F12" s="10">
        <v>1060</v>
      </c>
      <c r="G12">
        <v>12</v>
      </c>
      <c r="H12" s="14">
        <f t="shared" si="0"/>
        <v>26.5</v>
      </c>
      <c r="I12" s="14">
        <f t="shared" si="1"/>
        <v>2.2083333333333335</v>
      </c>
      <c r="J12" s="29"/>
      <c r="K12" s="14">
        <f t="shared" si="2"/>
        <v>7.2316666666666656</v>
      </c>
      <c r="L12" s="2"/>
    </row>
    <row r="13" spans="1:26" ht="17">
      <c r="A13" s="10" t="s">
        <v>112</v>
      </c>
      <c r="B13" s="10"/>
      <c r="C13" s="10" t="s">
        <v>125</v>
      </c>
      <c r="D13" s="25" t="s">
        <v>129</v>
      </c>
      <c r="E13" s="10" t="s">
        <v>137</v>
      </c>
      <c r="F13" s="10">
        <v>1060</v>
      </c>
      <c r="G13">
        <v>12</v>
      </c>
      <c r="H13" s="14">
        <f t="shared" si="0"/>
        <v>26.5</v>
      </c>
      <c r="I13" s="14">
        <f t="shared" si="1"/>
        <v>2.2083333333333335</v>
      </c>
      <c r="J13" s="29"/>
      <c r="K13" s="14">
        <f t="shared" si="2"/>
        <v>7.2316666666666656</v>
      </c>
      <c r="L13" s="2"/>
    </row>
    <row r="14" spans="1:26" ht="17">
      <c r="A14" s="10" t="s">
        <v>113</v>
      </c>
      <c r="B14" s="10"/>
      <c r="C14" s="10" t="s">
        <v>125</v>
      </c>
      <c r="D14" s="25" t="s">
        <v>130</v>
      </c>
      <c r="E14" s="10" t="s">
        <v>136</v>
      </c>
      <c r="F14" s="10">
        <v>1060</v>
      </c>
      <c r="G14">
        <v>11.9</v>
      </c>
      <c r="H14" s="14">
        <f t="shared" si="0"/>
        <v>26.5</v>
      </c>
      <c r="I14" s="14">
        <f t="shared" si="1"/>
        <v>2.2268907563025211</v>
      </c>
      <c r="J14" s="29"/>
      <c r="K14" s="14">
        <f t="shared" si="2"/>
        <v>7.2131092436974793</v>
      </c>
      <c r="L14" s="2"/>
    </row>
    <row r="15" spans="1:26" ht="17">
      <c r="A15" s="10" t="s">
        <v>114</v>
      </c>
      <c r="B15" s="10"/>
      <c r="C15" s="10" t="s">
        <v>125</v>
      </c>
      <c r="D15" s="25" t="s">
        <v>130</v>
      </c>
      <c r="E15" s="10" t="s">
        <v>137</v>
      </c>
      <c r="F15" s="10">
        <v>1060</v>
      </c>
      <c r="G15">
        <v>11.9</v>
      </c>
      <c r="H15" s="14">
        <f t="shared" si="0"/>
        <v>26.5</v>
      </c>
      <c r="I15" s="14">
        <f t="shared" si="1"/>
        <v>2.2268907563025211</v>
      </c>
      <c r="J15" s="29"/>
      <c r="K15" s="14">
        <f t="shared" si="2"/>
        <v>7.2131092436974793</v>
      </c>
      <c r="L15" s="2"/>
    </row>
    <row r="16" spans="1:26" ht="17">
      <c r="A16" s="10" t="s">
        <v>115</v>
      </c>
      <c r="B16" s="10"/>
      <c r="C16" s="10" t="s">
        <v>125</v>
      </c>
      <c r="D16" s="25" t="s">
        <v>131</v>
      </c>
      <c r="E16" s="10" t="s">
        <v>136</v>
      </c>
      <c r="F16" s="10">
        <v>1060</v>
      </c>
      <c r="G16">
        <v>16</v>
      </c>
      <c r="H16" s="14">
        <f t="shared" si="0"/>
        <v>26.5</v>
      </c>
      <c r="I16" s="14">
        <f t="shared" si="1"/>
        <v>1.65625</v>
      </c>
      <c r="J16" s="29"/>
      <c r="K16" s="14">
        <f t="shared" si="2"/>
        <v>7.7837499999999995</v>
      </c>
      <c r="L16" s="2"/>
      <c r="M16" s="2"/>
    </row>
    <row r="17" spans="1:13" ht="17">
      <c r="A17" s="10" t="s">
        <v>116</v>
      </c>
      <c r="B17" s="10"/>
      <c r="C17" s="10" t="s">
        <v>125</v>
      </c>
      <c r="D17" s="25" t="s">
        <v>131</v>
      </c>
      <c r="E17" s="10" t="s">
        <v>137</v>
      </c>
      <c r="F17" s="10">
        <v>1060</v>
      </c>
      <c r="G17">
        <v>16</v>
      </c>
      <c r="H17" s="14">
        <f t="shared" si="0"/>
        <v>26.5</v>
      </c>
      <c r="I17" s="14">
        <f t="shared" si="1"/>
        <v>1.65625</v>
      </c>
      <c r="J17" s="29"/>
      <c r="K17" s="14">
        <f t="shared" si="2"/>
        <v>7.7837499999999995</v>
      </c>
      <c r="L17" s="2"/>
      <c r="M17" s="2"/>
    </row>
    <row r="18" spans="1:13" ht="17">
      <c r="A18" s="10" t="s">
        <v>117</v>
      </c>
      <c r="B18" s="10"/>
      <c r="C18" s="10" t="s">
        <v>125</v>
      </c>
      <c r="D18" s="25" t="s">
        <v>132</v>
      </c>
      <c r="E18" s="10" t="s">
        <v>136</v>
      </c>
      <c r="F18" s="10">
        <v>1060</v>
      </c>
      <c r="G18">
        <v>13.7</v>
      </c>
      <c r="H18" s="14">
        <f t="shared" si="0"/>
        <v>26.5</v>
      </c>
      <c r="I18" s="14">
        <f t="shared" si="1"/>
        <v>1.9343065693430659</v>
      </c>
      <c r="J18" s="29"/>
      <c r="K18" s="14">
        <f t="shared" si="2"/>
        <v>7.5056934306569332</v>
      </c>
      <c r="L18" s="2"/>
      <c r="M18" s="2"/>
    </row>
    <row r="19" spans="1:13" ht="17">
      <c r="A19" s="10" t="s">
        <v>118</v>
      </c>
      <c r="B19" s="10"/>
      <c r="C19" s="10" t="s">
        <v>125</v>
      </c>
      <c r="D19" s="25" t="s">
        <v>132</v>
      </c>
      <c r="E19" s="10" t="s">
        <v>137</v>
      </c>
      <c r="F19" s="10">
        <v>1060</v>
      </c>
      <c r="G19">
        <v>13.7</v>
      </c>
      <c r="H19" s="14">
        <f t="shared" si="0"/>
        <v>26.5</v>
      </c>
      <c r="I19" s="14">
        <f t="shared" si="1"/>
        <v>1.9343065693430659</v>
      </c>
      <c r="J19" s="29"/>
      <c r="K19" s="14">
        <f t="shared" si="2"/>
        <v>7.5056934306569332</v>
      </c>
      <c r="L19" s="2"/>
      <c r="M19" s="2"/>
    </row>
    <row r="20" spans="1:13" ht="17">
      <c r="A20" s="10" t="s">
        <v>119</v>
      </c>
      <c r="B20" s="10"/>
      <c r="C20" s="10" t="s">
        <v>125</v>
      </c>
      <c r="D20" s="25" t="s">
        <v>133</v>
      </c>
      <c r="E20" s="10" t="s">
        <v>136</v>
      </c>
      <c r="F20" s="10">
        <v>1060</v>
      </c>
      <c r="G20">
        <v>13.8</v>
      </c>
      <c r="H20" s="14">
        <f t="shared" si="0"/>
        <v>26.5</v>
      </c>
      <c r="I20" s="14">
        <f t="shared" si="1"/>
        <v>1.9202898550724636</v>
      </c>
      <c r="J20" s="29"/>
      <c r="K20" s="14">
        <f t="shared" si="2"/>
        <v>7.5197101449275365</v>
      </c>
      <c r="L20" s="2"/>
      <c r="M20" s="2"/>
    </row>
    <row r="21" spans="1:13" ht="17">
      <c r="A21" s="10" t="s">
        <v>120</v>
      </c>
      <c r="B21" s="10"/>
      <c r="C21" s="10" t="s">
        <v>125</v>
      </c>
      <c r="D21" s="25" t="s">
        <v>133</v>
      </c>
      <c r="E21" s="10" t="s">
        <v>137</v>
      </c>
      <c r="F21" s="10">
        <v>1060</v>
      </c>
      <c r="G21">
        <v>13.8</v>
      </c>
      <c r="H21" s="14">
        <f t="shared" si="0"/>
        <v>26.5</v>
      </c>
      <c r="I21" s="14">
        <f t="shared" si="1"/>
        <v>1.9202898550724636</v>
      </c>
      <c r="J21" s="29"/>
      <c r="K21" s="14">
        <f t="shared" si="2"/>
        <v>7.5197101449275365</v>
      </c>
      <c r="L21" s="2"/>
      <c r="M21" s="2"/>
    </row>
    <row r="22" spans="1:13" ht="17">
      <c r="A22" s="10" t="s">
        <v>121</v>
      </c>
      <c r="B22" s="10"/>
      <c r="C22" s="10" t="s">
        <v>125</v>
      </c>
      <c r="D22" s="25" t="s">
        <v>134</v>
      </c>
      <c r="E22" s="10" t="s">
        <v>136</v>
      </c>
      <c r="F22" s="10">
        <v>1060</v>
      </c>
      <c r="G22">
        <v>13.2</v>
      </c>
      <c r="H22" s="14">
        <f t="shared" si="0"/>
        <v>26.5</v>
      </c>
      <c r="I22" s="14">
        <f t="shared" si="1"/>
        <v>2.0075757575757578</v>
      </c>
      <c r="J22" s="29"/>
      <c r="K22" s="14">
        <f t="shared" si="2"/>
        <v>7.4324242424242417</v>
      </c>
      <c r="L22" s="2"/>
      <c r="M22" s="2"/>
    </row>
    <row r="23" spans="1:13" ht="17">
      <c r="A23" s="10" t="s">
        <v>122</v>
      </c>
      <c r="B23" s="10"/>
      <c r="C23" s="10" t="s">
        <v>125</v>
      </c>
      <c r="D23" s="25" t="s">
        <v>134</v>
      </c>
      <c r="E23" s="10" t="s">
        <v>137</v>
      </c>
      <c r="F23" s="10">
        <v>1060</v>
      </c>
      <c r="G23">
        <v>13.2</v>
      </c>
      <c r="H23" s="14">
        <f t="shared" si="0"/>
        <v>26.5</v>
      </c>
      <c r="I23" s="14">
        <f t="shared" si="1"/>
        <v>2.0075757575757578</v>
      </c>
      <c r="J23" s="29"/>
      <c r="K23" s="14">
        <f t="shared" si="2"/>
        <v>7.4324242424242417</v>
      </c>
      <c r="L23" s="2"/>
      <c r="M23" s="2"/>
    </row>
    <row r="24" spans="1:13" ht="17">
      <c r="A24" s="10" t="s">
        <v>123</v>
      </c>
      <c r="B24" s="15"/>
      <c r="C24" s="10" t="s">
        <v>125</v>
      </c>
      <c r="D24" s="25" t="s">
        <v>135</v>
      </c>
      <c r="E24" s="10" t="s">
        <v>136</v>
      </c>
      <c r="F24" s="10">
        <v>1060</v>
      </c>
      <c r="G24">
        <v>9.6</v>
      </c>
      <c r="H24" s="14">
        <f t="shared" si="0"/>
        <v>26.5</v>
      </c>
      <c r="I24" s="14">
        <f t="shared" si="1"/>
        <v>2.760416666666667</v>
      </c>
      <c r="J24" s="30"/>
      <c r="K24" s="14">
        <f t="shared" si="2"/>
        <v>6.6795833333333317</v>
      </c>
      <c r="L24" s="2"/>
      <c r="M24" s="2"/>
    </row>
    <row r="25" spans="1:13" ht="17">
      <c r="A25" s="10" t="s">
        <v>124</v>
      </c>
      <c r="C25" s="10" t="s">
        <v>125</v>
      </c>
      <c r="D25" s="25" t="s">
        <v>135</v>
      </c>
      <c r="E25" s="10" t="s">
        <v>137</v>
      </c>
      <c r="F25" s="10">
        <v>1060</v>
      </c>
      <c r="G25">
        <v>9.6</v>
      </c>
      <c r="H25" s="14">
        <f>(F25/100)*2.5</f>
        <v>26.5</v>
      </c>
      <c r="I25" s="14">
        <f>H25/G25</f>
        <v>2.760416666666667</v>
      </c>
      <c r="J25" s="30"/>
      <c r="K25" s="14">
        <f t="shared" si="2"/>
        <v>6.6795833333333317</v>
      </c>
      <c r="L25" s="2"/>
      <c r="M25" s="2"/>
    </row>
    <row r="26" spans="1:13" ht="16">
      <c r="I26" s="15"/>
      <c r="J26" s="15"/>
      <c r="K26" s="15"/>
      <c r="L26" s="2"/>
      <c r="M26" s="2"/>
    </row>
    <row r="27" spans="1:13" ht="16">
      <c r="A27" s="31" t="s">
        <v>26</v>
      </c>
      <c r="B27" s="32"/>
      <c r="C27" s="32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6">
      <c r="A28" s="16"/>
      <c r="B28" s="15"/>
      <c r="C28" s="15"/>
      <c r="D28" s="15"/>
      <c r="E28" s="15"/>
      <c r="F28" s="15"/>
      <c r="G28" s="15"/>
      <c r="H28" s="15"/>
      <c r="K28" s="15"/>
      <c r="L28" s="2"/>
      <c r="M28" s="2"/>
    </row>
    <row r="29" spans="1:13" ht="16">
      <c r="A29" s="15"/>
      <c r="B29" s="15"/>
      <c r="C29" s="15"/>
      <c r="D29" s="15"/>
      <c r="E29" s="15"/>
      <c r="F29" s="15"/>
      <c r="G29" s="15"/>
      <c r="H29" s="15"/>
      <c r="K29" s="15"/>
      <c r="L29" s="2"/>
      <c r="M29" s="2"/>
    </row>
    <row r="30" spans="1:13" ht="16">
      <c r="A30" s="17" t="s">
        <v>27</v>
      </c>
      <c r="B30" s="10"/>
      <c r="C30" s="10" t="s">
        <v>28</v>
      </c>
      <c r="D30" s="18">
        <v>45393</v>
      </c>
      <c r="E30" s="10" t="s">
        <v>29</v>
      </c>
      <c r="F30" s="10" t="s">
        <v>60</v>
      </c>
      <c r="G30" s="15"/>
      <c r="H30" s="15"/>
      <c r="J30" s="2"/>
      <c r="K30" s="2"/>
      <c r="L30" s="2"/>
      <c r="M30" s="2"/>
    </row>
    <row r="31" spans="1:13" ht="16">
      <c r="A31" s="17" t="s">
        <v>31</v>
      </c>
      <c r="B31" s="17" t="s">
        <v>32</v>
      </c>
      <c r="C31" s="10" t="s">
        <v>33</v>
      </c>
      <c r="D31" s="10" t="s">
        <v>34</v>
      </c>
      <c r="E31" s="10" t="s">
        <v>35</v>
      </c>
      <c r="F31" s="22" t="s">
        <v>61</v>
      </c>
      <c r="G31" s="10" t="s">
        <v>37</v>
      </c>
      <c r="H31" s="20"/>
    </row>
    <row r="32" spans="1:13" ht="16">
      <c r="B32" s="2"/>
      <c r="C32" s="21"/>
    </row>
    <row r="33" spans="2:3" ht="16">
      <c r="B33" s="2"/>
      <c r="C33" s="21"/>
    </row>
    <row r="34" spans="2:3" ht="16">
      <c r="B34" s="2"/>
    </row>
    <row r="35" spans="2:3" ht="16">
      <c r="B35" s="2"/>
    </row>
    <row r="36" spans="2:3" ht="16">
      <c r="B36" s="2"/>
      <c r="C36" s="21"/>
    </row>
    <row r="37" spans="2:3" ht="16">
      <c r="B37" s="2"/>
      <c r="C37" s="21"/>
    </row>
  </sheetData>
  <mergeCells count="1">
    <mergeCell ref="A27:C27"/>
  </mergeCells>
  <phoneticPr fontId="16" type="noConversion"/>
  <pageMargins left="0.7" right="0.7" top="0.75" bottom="0.75" header="0" footer="0"/>
  <pageSetup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230706</vt:lpstr>
      <vt:lpstr>230711</vt:lpstr>
      <vt:lpstr>230718</vt:lpstr>
      <vt:lpstr>230727</vt:lpstr>
      <vt:lpstr>240411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2024-04-10T18:52:50Z</cp:lastPrinted>
  <dcterms:created xsi:type="dcterms:W3CDTF">2018-11-27T14:11:25Z</dcterms:created>
  <dcterms:modified xsi:type="dcterms:W3CDTF">2024-04-10T18:54:45Z</dcterms:modified>
</cp:coreProperties>
</file>