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n/Desktop/"/>
    </mc:Choice>
  </mc:AlternateContent>
  <xr:revisionPtr revIDLastSave="0" documentId="13_ncr:1_{8AFF3F26-1D15-2940-AB52-0A2FE8CACE9B}" xr6:coauthVersionLast="47" xr6:coauthVersionMax="47" xr10:uidLastSave="{00000000-0000-0000-0000-000000000000}"/>
  <bookViews>
    <workbookView xWindow="0" yWindow="760" windowWidth="30240" windowHeight="17780" activeTab="1" xr2:uid="{1FAABB6A-73F1-E545-9796-572C6810EE23}"/>
  </bookViews>
  <sheets>
    <sheet name="TBE-Urea Gel" sheetId="1" r:id="rId1"/>
    <sheet name="NorthernMax G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" l="1"/>
  <c r="G17" i="2"/>
  <c r="H17" i="2" s="1"/>
  <c r="G9" i="2"/>
  <c r="H9" i="2" s="1"/>
  <c r="I8" i="2"/>
  <c r="H8" i="2"/>
  <c r="H10" i="2"/>
  <c r="H12" i="2"/>
  <c r="H14" i="2"/>
  <c r="H15" i="2"/>
  <c r="H16" i="2"/>
  <c r="G10" i="2"/>
  <c r="G11" i="2"/>
  <c r="H11" i="2" s="1"/>
  <c r="G12" i="2"/>
  <c r="G13" i="2"/>
  <c r="H13" i="2" s="1"/>
  <c r="G14" i="2"/>
  <c r="G15" i="2"/>
  <c r="G16" i="2"/>
  <c r="H4" i="2"/>
  <c r="H5" i="2"/>
  <c r="H6" i="2"/>
  <c r="H7" i="2"/>
  <c r="G4" i="2"/>
  <c r="G5" i="2"/>
  <c r="G6" i="2"/>
  <c r="G7" i="2"/>
  <c r="H3" i="2"/>
  <c r="G3" i="2"/>
  <c r="I8" i="1"/>
  <c r="G14" i="1"/>
  <c r="G15" i="1"/>
  <c r="G16" i="1"/>
  <c r="G10" i="1"/>
  <c r="H10" i="1" s="1"/>
  <c r="G11" i="1"/>
  <c r="H11" i="1" s="1"/>
  <c r="G12" i="1"/>
  <c r="H12" i="1" s="1"/>
  <c r="G13" i="1"/>
  <c r="H13" i="1" s="1"/>
  <c r="G9" i="1"/>
  <c r="H9" i="1" s="1"/>
  <c r="G4" i="1"/>
  <c r="H4" i="1" s="1"/>
  <c r="G5" i="1"/>
  <c r="G6" i="1"/>
  <c r="G7" i="1"/>
  <c r="G3" i="1"/>
  <c r="H3" i="1" s="1"/>
  <c r="H7" i="1"/>
  <c r="H5" i="1"/>
  <c r="H6" i="1"/>
  <c r="H14" i="1"/>
  <c r="H15" i="1"/>
  <c r="H16" i="1"/>
</calcChain>
</file>

<file path=xl/sharedStrings.xml><?xml version="1.0" encoding="utf-8"?>
<sst xmlns="http://schemas.openxmlformats.org/spreadsheetml/2006/main" count="85" uniqueCount="31">
  <si>
    <t>Sample</t>
  </si>
  <si>
    <t>Sample ID</t>
  </si>
  <si>
    <t>Lysis Method</t>
  </si>
  <si>
    <t>Concentration (ng/uL)</t>
  </si>
  <si>
    <t>Date Extracted</t>
  </si>
  <si>
    <t>Volume sample (uL)</t>
  </si>
  <si>
    <t>Volume H2O (uL)</t>
  </si>
  <si>
    <t>RNA Ladder</t>
  </si>
  <si>
    <t>-</t>
  </si>
  <si>
    <t>240210_EC</t>
  </si>
  <si>
    <t>French Press</t>
  </si>
  <si>
    <t>231109_LVS3</t>
  </si>
  <si>
    <t>240515_LVS2</t>
  </si>
  <si>
    <t>Bug Buster</t>
  </si>
  <si>
    <t>240724_LVS_WCL1</t>
  </si>
  <si>
    <t>231109_LVS2</t>
  </si>
  <si>
    <t>240120_LVS2</t>
  </si>
  <si>
    <t>240422_LVS1</t>
  </si>
  <si>
    <t>8/17/24 Extraction</t>
  </si>
  <si>
    <t>Total RNA</t>
  </si>
  <si>
    <t>240515_LVS1_F9 (30S)</t>
  </si>
  <si>
    <t>240515_LVS1_F13 (50S)</t>
  </si>
  <si>
    <t>240425_LVS1_F16 (70S)</t>
  </si>
  <si>
    <t>240425_LVS1_F13 (50S)</t>
  </si>
  <si>
    <t>Alex_RNA_4_240207</t>
  </si>
  <si>
    <t>240515_LVS1_F16 (70S)</t>
  </si>
  <si>
    <t>Resulting Conc (ng/uL)</t>
  </si>
  <si>
    <t>Load only about 1/10 sample as used on large gels or agarose gels. Dilute your standards and samples to ~0.01 OD (0.2 μg/band).</t>
  </si>
  <si>
    <t>Volume Sample Buffer (uL)</t>
  </si>
  <si>
    <t>Volume Diluted Sample (uL)</t>
  </si>
  <si>
    <t>240425_LVS1_F13 (50S?)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</si>
</sst>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ptos Narrow"/>
      <scheme val="minor"/>
    </font>
    <font>
      <sz val="12"/>
      <color theme="1"/>
      <name val="Times New Roman"/>
      <family val="1"/>
    </font>
    <font>
      <b/>
      <strike/>
      <sz val="12"/>
      <color theme="1"/>
      <name val="Calibri"/>
      <family val="2"/>
    </font>
    <font>
      <strike/>
      <sz val="12"/>
      <color theme="1"/>
      <name val="Calibri"/>
      <family val="2"/>
    </font>
    <font>
      <strike/>
      <sz val="10"/>
      <color theme="1"/>
      <name val="Arial"/>
      <family val="2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BFFC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 wrapText="1"/>
    </xf>
    <xf numFmtId="14" fontId="2" fillId="2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14" fontId="2" fillId="3" borderId="0" xfId="0" applyNumberFormat="1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14" fontId="2" fillId="4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5" fillId="0" borderId="0" xfId="0" applyFont="1"/>
    <xf numFmtId="0" fontId="5" fillId="6" borderId="0" xfId="0" applyFont="1" applyFill="1"/>
    <xf numFmtId="0" fontId="4" fillId="3" borderId="0" xfId="0" applyFont="1" applyFill="1" applyAlignment="1">
      <alignment horizontal="right" vertical="center"/>
    </xf>
    <xf numFmtId="0" fontId="0" fillId="3" borderId="0" xfId="0" applyFill="1"/>
    <xf numFmtId="0" fontId="0" fillId="4" borderId="0" xfId="0" applyFill="1"/>
    <xf numFmtId="0" fontId="4" fillId="4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3" fillId="4" borderId="0" xfId="0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14" fontId="2" fillId="5" borderId="0" xfId="0" applyNumberFormat="1" applyFont="1" applyFill="1" applyAlignment="1">
      <alignment vertical="center" wrapText="1"/>
    </xf>
    <xf numFmtId="2" fontId="2" fillId="5" borderId="0" xfId="0" applyNumberFormat="1" applyFont="1" applyFill="1" applyAlignment="1">
      <alignment vertical="center" wrapText="1"/>
    </xf>
    <xf numFmtId="2" fontId="0" fillId="3" borderId="0" xfId="0" applyNumberFormat="1" applyFill="1"/>
    <xf numFmtId="2" fontId="2" fillId="3" borderId="0" xfId="0" applyNumberFormat="1" applyFont="1" applyFill="1" applyAlignment="1">
      <alignment vertical="center" wrapText="1"/>
    </xf>
    <xf numFmtId="2" fontId="2" fillId="4" borderId="0" xfId="0" applyNumberFormat="1" applyFont="1" applyFill="1" applyAlignment="1">
      <alignment vertical="center" wrapText="1"/>
    </xf>
    <xf numFmtId="2" fontId="0" fillId="4" borderId="0" xfId="0" applyNumberFormat="1" applyFill="1"/>
    <xf numFmtId="2" fontId="2" fillId="2" borderId="0" xfId="0" applyNumberFormat="1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7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14" fontId="8" fillId="3" borderId="0" xfId="0" applyNumberFormat="1" applyFont="1" applyFill="1" applyAlignment="1">
      <alignment vertical="center" wrapText="1"/>
    </xf>
    <xf numFmtId="2" fontId="8" fillId="3" borderId="0" xfId="0" applyNumberFormat="1" applyFont="1" applyFill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vertical="center" wrapText="1"/>
    </xf>
    <xf numFmtId="14" fontId="8" fillId="4" borderId="0" xfId="0" applyNumberFormat="1" applyFont="1" applyFill="1" applyAlignment="1">
      <alignment vertical="center" wrapText="1"/>
    </xf>
    <xf numFmtId="2" fontId="8" fillId="4" borderId="0" xfId="0" applyNumberFormat="1" applyFont="1" applyFill="1" applyAlignment="1">
      <alignment vertical="center" wrapText="1"/>
    </xf>
    <xf numFmtId="0" fontId="9" fillId="4" borderId="0" xfId="0" applyFont="1" applyFill="1" applyAlignment="1">
      <alignment horizontal="right" vertical="center"/>
    </xf>
    <xf numFmtId="2" fontId="1" fillId="5" borderId="0" xfId="0" applyNumberFormat="1" applyFont="1" applyFill="1" applyAlignment="1">
      <alignment vertical="center" wrapText="1"/>
    </xf>
    <xf numFmtId="2" fontId="1" fillId="3" borderId="0" xfId="0" applyNumberFormat="1" applyFont="1" applyFill="1" applyAlignment="1">
      <alignment vertical="center" wrapText="1"/>
    </xf>
    <xf numFmtId="2" fontId="1" fillId="4" borderId="0" xfId="0" applyNumberFormat="1" applyFont="1" applyFill="1" applyAlignment="1">
      <alignment vertical="center" wrapText="1"/>
    </xf>
    <xf numFmtId="2" fontId="1" fillId="2" borderId="0" xfId="0" applyNumberFormat="1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2" fontId="1" fillId="3" borderId="0" xfId="0" applyNumberFormat="1" applyFont="1" applyFill="1"/>
    <xf numFmtId="0" fontId="2" fillId="3" borderId="0" xfId="0" applyFont="1" applyFill="1"/>
    <xf numFmtId="0" fontId="1" fillId="4" borderId="0" xfId="0" applyFont="1" applyFill="1" applyAlignment="1">
      <alignment vertical="center"/>
    </xf>
    <xf numFmtId="0" fontId="2" fillId="4" borderId="0" xfId="0" applyFont="1" applyFill="1"/>
    <xf numFmtId="0" fontId="2" fillId="4" borderId="0" xfId="0" applyFont="1" applyFill="1" applyAlignment="1">
      <alignment horizontal="right" vertical="center"/>
    </xf>
    <xf numFmtId="2" fontId="1" fillId="4" borderId="0" xfId="0" applyNumberFormat="1" applyFont="1" applyFill="1"/>
    <xf numFmtId="0" fontId="10" fillId="0" borderId="0" xfId="0" applyFont="1" applyAlignment="1">
      <alignment vertical="center"/>
    </xf>
    <xf numFmtId="164" fontId="2" fillId="3" borderId="0" xfId="0" applyNumberFormat="1" applyFont="1" applyFill="1" applyAlignment="1">
      <alignment horizontal="right" vertical="center"/>
    </xf>
    <xf numFmtId="164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FF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8308C-0F90-3D44-8E67-EED61416912C}">
  <dimension ref="A2:V20"/>
  <sheetViews>
    <sheetView topLeftCell="A2" workbookViewId="0">
      <selection activeCell="K20" sqref="K20:V20"/>
    </sheetView>
  </sheetViews>
  <sheetFormatPr baseColWidth="10" defaultRowHeight="16" x14ac:dyDescent="0.2"/>
  <cols>
    <col min="1" max="1" width="17.1640625" customWidth="1"/>
    <col min="3" max="3" width="23.83203125" customWidth="1"/>
    <col min="4" max="4" width="18.1640625" customWidth="1"/>
    <col min="9" max="9" width="18.1640625" customWidth="1"/>
    <col min="14" max="14" width="17.1640625" customWidth="1"/>
  </cols>
  <sheetData>
    <row r="2" spans="1:16" ht="68" x14ac:dyDescent="0.2">
      <c r="A2" s="13" t="s">
        <v>18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26</v>
      </c>
      <c r="J2" s="1" t="s">
        <v>29</v>
      </c>
      <c r="K2" s="1" t="s">
        <v>28</v>
      </c>
      <c r="L2" s="1"/>
    </row>
    <row r="3" spans="1:16" ht="17" x14ac:dyDescent="0.2">
      <c r="B3" s="1">
        <v>1</v>
      </c>
      <c r="C3" s="12" t="s">
        <v>7</v>
      </c>
      <c r="D3" s="11" t="s">
        <v>8</v>
      </c>
      <c r="E3" s="11">
        <v>1000</v>
      </c>
      <c r="F3" s="11" t="s">
        <v>8</v>
      </c>
      <c r="G3" s="25">
        <f>(I3/E3)*100</f>
        <v>2.5</v>
      </c>
      <c r="H3" s="25">
        <f>100-G3</f>
        <v>97.5</v>
      </c>
      <c r="I3" s="11">
        <v>25</v>
      </c>
      <c r="J3" s="11">
        <v>5</v>
      </c>
      <c r="K3" s="11">
        <v>5</v>
      </c>
      <c r="N3" s="2"/>
      <c r="O3" s="2"/>
      <c r="P3" s="2"/>
    </row>
    <row r="4" spans="1:16" ht="17" x14ac:dyDescent="0.2">
      <c r="A4" s="14">
        <v>1</v>
      </c>
      <c r="B4" s="1">
        <v>2</v>
      </c>
      <c r="C4" s="19" t="s">
        <v>15</v>
      </c>
      <c r="D4" s="7" t="s">
        <v>10</v>
      </c>
      <c r="E4" s="15">
        <v>4062.3</v>
      </c>
      <c r="F4" s="8">
        <v>45521</v>
      </c>
      <c r="G4" s="26">
        <f t="shared" ref="G4:G16" si="0">(I4/E4)*100</f>
        <v>0.61541491273416526</v>
      </c>
      <c r="H4" s="26">
        <f t="shared" ref="H4:H16" si="1">100-G4</f>
        <v>99.384585087265833</v>
      </c>
      <c r="I4" s="16">
        <v>25</v>
      </c>
      <c r="J4" s="16">
        <v>5</v>
      </c>
      <c r="K4" s="16">
        <v>5</v>
      </c>
      <c r="P4" s="3"/>
    </row>
    <row r="5" spans="1:16" ht="17" x14ac:dyDescent="0.2">
      <c r="A5" s="13"/>
      <c r="B5" s="1"/>
      <c r="C5" s="32" t="s">
        <v>11</v>
      </c>
      <c r="D5" s="33" t="s">
        <v>10</v>
      </c>
      <c r="E5" s="33">
        <v>497.6</v>
      </c>
      <c r="F5" s="34">
        <v>45460</v>
      </c>
      <c r="G5" s="35">
        <f t="shared" si="0"/>
        <v>5.0241157556270091</v>
      </c>
      <c r="H5" s="35">
        <f t="shared" si="1"/>
        <v>94.975884244372992</v>
      </c>
      <c r="I5" s="33">
        <v>25</v>
      </c>
      <c r="J5" s="33">
        <v>5</v>
      </c>
      <c r="K5" s="33">
        <v>5</v>
      </c>
      <c r="P5" s="3"/>
    </row>
    <row r="6" spans="1:16" ht="17" x14ac:dyDescent="0.2">
      <c r="A6" s="14">
        <v>2</v>
      </c>
      <c r="B6" s="1">
        <v>3</v>
      </c>
      <c r="C6" s="19" t="s">
        <v>16</v>
      </c>
      <c r="D6" s="7" t="s">
        <v>10</v>
      </c>
      <c r="E6" s="15">
        <v>3415.3</v>
      </c>
      <c r="F6" s="8">
        <v>45521</v>
      </c>
      <c r="G6" s="26">
        <f t="shared" si="0"/>
        <v>0.73200011712001878</v>
      </c>
      <c r="H6" s="26">
        <f t="shared" si="1"/>
        <v>99.267999882879977</v>
      </c>
      <c r="I6" s="16">
        <v>25</v>
      </c>
      <c r="J6" s="16">
        <v>5</v>
      </c>
      <c r="K6" s="16">
        <v>5</v>
      </c>
      <c r="P6" s="3"/>
    </row>
    <row r="7" spans="1:16" ht="17" x14ac:dyDescent="0.2">
      <c r="A7" s="14">
        <v>3</v>
      </c>
      <c r="B7" s="1">
        <v>4</v>
      </c>
      <c r="C7" s="19" t="s">
        <v>17</v>
      </c>
      <c r="D7" s="7" t="s">
        <v>10</v>
      </c>
      <c r="E7" s="15">
        <v>975.4</v>
      </c>
      <c r="F7" s="8">
        <v>45521</v>
      </c>
      <c r="G7" s="26">
        <f t="shared" si="0"/>
        <v>2.5630510559770352</v>
      </c>
      <c r="H7" s="26">
        <f t="shared" si="1"/>
        <v>97.436948944022959</v>
      </c>
      <c r="I7" s="16">
        <v>25</v>
      </c>
      <c r="J7" s="16">
        <v>5</v>
      </c>
      <c r="K7" s="16">
        <v>5</v>
      </c>
      <c r="P7" s="3"/>
    </row>
    <row r="8" spans="1:16" ht="17" x14ac:dyDescent="0.2">
      <c r="A8" s="14">
        <v>6</v>
      </c>
      <c r="B8" s="1">
        <v>5</v>
      </c>
      <c r="C8" s="20" t="s">
        <v>12</v>
      </c>
      <c r="D8" s="7" t="s">
        <v>13</v>
      </c>
      <c r="E8" s="15">
        <v>7524.7</v>
      </c>
      <c r="F8" s="8">
        <v>45521</v>
      </c>
      <c r="G8" s="26">
        <v>0.5</v>
      </c>
      <c r="H8" s="27">
        <v>99.667760840963766</v>
      </c>
      <c r="I8" s="26">
        <f>E8*G8/(H8+G8)</f>
        <v>37.560488209110297</v>
      </c>
      <c r="J8" s="7">
        <v>5</v>
      </c>
      <c r="K8" s="7">
        <v>5</v>
      </c>
      <c r="P8" s="3"/>
    </row>
    <row r="9" spans="1:16" x14ac:dyDescent="0.2">
      <c r="A9" s="14">
        <v>4</v>
      </c>
      <c r="B9" s="1">
        <v>6</v>
      </c>
      <c r="C9" s="21" t="s">
        <v>23</v>
      </c>
      <c r="D9" s="17" t="s">
        <v>10</v>
      </c>
      <c r="E9" s="18">
        <v>126.5</v>
      </c>
      <c r="F9" s="10">
        <v>45521</v>
      </c>
      <c r="G9" s="28">
        <f t="shared" si="0"/>
        <v>19.762845849802371</v>
      </c>
      <c r="H9" s="28">
        <f t="shared" si="1"/>
        <v>80.237154150197625</v>
      </c>
      <c r="I9" s="18">
        <v>25</v>
      </c>
      <c r="J9" s="9">
        <v>5</v>
      </c>
      <c r="K9" s="9">
        <v>5</v>
      </c>
      <c r="N9" s="4"/>
      <c r="P9" s="3"/>
    </row>
    <row r="10" spans="1:16" x14ac:dyDescent="0.2">
      <c r="A10" s="14">
        <v>5</v>
      </c>
      <c r="B10" s="1">
        <v>7</v>
      </c>
      <c r="C10" s="21" t="s">
        <v>22</v>
      </c>
      <c r="D10" s="17" t="s">
        <v>10</v>
      </c>
      <c r="E10" s="18">
        <v>600.9</v>
      </c>
      <c r="F10" s="10">
        <v>45521</v>
      </c>
      <c r="G10" s="28">
        <f t="shared" si="0"/>
        <v>4.1604260276252285</v>
      </c>
      <c r="H10" s="29">
        <f t="shared" si="1"/>
        <v>95.839573972374765</v>
      </c>
      <c r="I10" s="18">
        <v>25</v>
      </c>
      <c r="J10" s="17">
        <v>5</v>
      </c>
      <c r="K10" s="17">
        <v>5</v>
      </c>
    </row>
    <row r="11" spans="1:16" ht="17" x14ac:dyDescent="0.2">
      <c r="B11" s="1">
        <v>8</v>
      </c>
      <c r="C11" s="22" t="s">
        <v>20</v>
      </c>
      <c r="D11" s="9" t="s">
        <v>13</v>
      </c>
      <c r="E11" s="9">
        <v>170.6</v>
      </c>
      <c r="F11" s="10">
        <v>45436</v>
      </c>
      <c r="G11" s="28">
        <f t="shared" si="0"/>
        <v>14.654161781946073</v>
      </c>
      <c r="H11" s="28">
        <f t="shared" si="1"/>
        <v>85.345838218053927</v>
      </c>
      <c r="I11" s="18">
        <v>25</v>
      </c>
      <c r="J11" s="9">
        <v>5</v>
      </c>
      <c r="K11" s="9">
        <v>5</v>
      </c>
    </row>
    <row r="12" spans="1:16" ht="17" x14ac:dyDescent="0.2">
      <c r="B12" s="1">
        <v>9</v>
      </c>
      <c r="C12" s="22" t="s">
        <v>21</v>
      </c>
      <c r="D12" s="9" t="s">
        <v>13</v>
      </c>
      <c r="E12" s="9">
        <v>533.9</v>
      </c>
      <c r="F12" s="10">
        <v>45436</v>
      </c>
      <c r="G12" s="28">
        <f t="shared" si="0"/>
        <v>4.6825248173815321</v>
      </c>
      <c r="H12" s="28">
        <f t="shared" si="1"/>
        <v>95.317475182618466</v>
      </c>
      <c r="I12" s="18">
        <v>25</v>
      </c>
      <c r="J12" s="9">
        <v>5</v>
      </c>
      <c r="K12" s="9">
        <v>5</v>
      </c>
    </row>
    <row r="13" spans="1:16" ht="17" x14ac:dyDescent="0.2">
      <c r="B13" s="1"/>
      <c r="C13" s="36" t="s">
        <v>25</v>
      </c>
      <c r="D13" s="37" t="s">
        <v>13</v>
      </c>
      <c r="E13" s="37">
        <v>425.3</v>
      </c>
      <c r="F13" s="38">
        <v>45453</v>
      </c>
      <c r="G13" s="39">
        <f t="shared" si="0"/>
        <v>5.8782036209734301</v>
      </c>
      <c r="H13" s="39">
        <f t="shared" si="1"/>
        <v>94.121796379026563</v>
      </c>
      <c r="I13" s="40">
        <v>25</v>
      </c>
      <c r="J13" s="37">
        <v>5</v>
      </c>
      <c r="K13" s="37">
        <v>5</v>
      </c>
    </row>
    <row r="14" spans="1:16" ht="17" x14ac:dyDescent="0.2">
      <c r="B14" s="1">
        <v>10</v>
      </c>
      <c r="C14" s="23" t="s">
        <v>14</v>
      </c>
      <c r="D14" s="5" t="s">
        <v>13</v>
      </c>
      <c r="E14" s="5">
        <v>1658.1</v>
      </c>
      <c r="F14" s="6">
        <v>45499</v>
      </c>
      <c r="G14" s="30">
        <f t="shared" si="0"/>
        <v>1.5077498341475184</v>
      </c>
      <c r="H14" s="30">
        <f t="shared" si="1"/>
        <v>98.492250165852482</v>
      </c>
      <c r="I14" s="5">
        <v>25</v>
      </c>
      <c r="J14" s="5">
        <v>5</v>
      </c>
      <c r="K14" s="5">
        <v>5</v>
      </c>
    </row>
    <row r="15" spans="1:16" ht="17" x14ac:dyDescent="0.2">
      <c r="B15" s="1">
        <v>11</v>
      </c>
      <c r="C15" s="12" t="s">
        <v>9</v>
      </c>
      <c r="D15" s="11" t="s">
        <v>10</v>
      </c>
      <c r="E15" s="11">
        <v>1389.2</v>
      </c>
      <c r="F15" s="24">
        <v>45455</v>
      </c>
      <c r="G15" s="25">
        <f t="shared" si="0"/>
        <v>1.7995968902965735</v>
      </c>
      <c r="H15" s="25">
        <f t="shared" si="1"/>
        <v>98.20040310970343</v>
      </c>
      <c r="I15" s="11">
        <v>25</v>
      </c>
      <c r="J15" s="11">
        <v>5</v>
      </c>
      <c r="K15" s="11">
        <v>5</v>
      </c>
    </row>
    <row r="16" spans="1:16" ht="17" x14ac:dyDescent="0.2">
      <c r="B16" s="1">
        <v>12</v>
      </c>
      <c r="C16" s="12" t="s">
        <v>24</v>
      </c>
      <c r="D16" s="11" t="s">
        <v>19</v>
      </c>
      <c r="E16" s="11">
        <v>362.8</v>
      </c>
      <c r="F16" s="24">
        <v>45329</v>
      </c>
      <c r="G16" s="25">
        <f t="shared" si="0"/>
        <v>6.8908489525909582</v>
      </c>
      <c r="H16" s="25">
        <f t="shared" si="1"/>
        <v>93.109151047409043</v>
      </c>
      <c r="I16" s="11">
        <v>25</v>
      </c>
      <c r="J16" s="11">
        <v>5</v>
      </c>
      <c r="K16" s="11">
        <v>5</v>
      </c>
    </row>
    <row r="18" spans="2:22" x14ac:dyDescent="0.2">
      <c r="B18" s="31" t="s">
        <v>27</v>
      </c>
    </row>
    <row r="20" spans="2:22" x14ac:dyDescent="0.2"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048E5-D758-1542-ADDA-2A396C03275C}">
  <dimension ref="A2:V20"/>
  <sheetViews>
    <sheetView tabSelected="1" topLeftCell="B2" zoomScale="175" workbookViewId="0">
      <selection activeCell="C12" sqref="C12"/>
    </sheetView>
  </sheetViews>
  <sheetFormatPr baseColWidth="10" defaultRowHeight="16" x14ac:dyDescent="0.2"/>
  <cols>
    <col min="1" max="1" width="17.1640625" customWidth="1"/>
    <col min="3" max="3" width="23.83203125" customWidth="1"/>
    <col min="4" max="4" width="18.1640625" customWidth="1"/>
    <col min="9" max="9" width="18.1640625" customWidth="1"/>
    <col min="14" max="14" width="17.1640625" customWidth="1"/>
  </cols>
  <sheetData>
    <row r="2" spans="1:16" ht="68" x14ac:dyDescent="0.2">
      <c r="A2" s="13" t="s">
        <v>18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26</v>
      </c>
      <c r="J2" s="1" t="s">
        <v>29</v>
      </c>
      <c r="K2" s="1" t="s">
        <v>28</v>
      </c>
      <c r="L2" s="1"/>
    </row>
    <row r="3" spans="1:16" ht="17" x14ac:dyDescent="0.2">
      <c r="B3" s="1">
        <v>1</v>
      </c>
      <c r="C3" s="12" t="s">
        <v>7</v>
      </c>
      <c r="D3" s="11" t="s">
        <v>8</v>
      </c>
      <c r="E3" s="11">
        <v>1000</v>
      </c>
      <c r="F3" s="11" t="s">
        <v>8</v>
      </c>
      <c r="G3" s="41">
        <f>(I3/E3)*10</f>
        <v>2.5</v>
      </c>
      <c r="H3" s="41">
        <f>10-G3</f>
        <v>7.5</v>
      </c>
      <c r="I3" s="11">
        <v>250</v>
      </c>
      <c r="J3" s="11">
        <v>10</v>
      </c>
      <c r="K3" s="11">
        <v>10</v>
      </c>
      <c r="N3" s="2"/>
      <c r="O3" s="2"/>
      <c r="P3" s="2"/>
    </row>
    <row r="4" spans="1:16" ht="17" x14ac:dyDescent="0.2">
      <c r="A4" s="14">
        <v>1</v>
      </c>
      <c r="B4" s="1">
        <v>2</v>
      </c>
      <c r="C4" s="45" t="s">
        <v>15</v>
      </c>
      <c r="D4" s="7" t="s">
        <v>10</v>
      </c>
      <c r="E4" s="46">
        <v>4062.3</v>
      </c>
      <c r="F4" s="8">
        <v>45521</v>
      </c>
      <c r="G4" s="47">
        <f t="shared" ref="G4:G16" si="0">(I4/E4)*10</f>
        <v>0.61541491273416538</v>
      </c>
      <c r="H4" s="47">
        <f t="shared" ref="H4:H16" si="1">10-G4</f>
        <v>9.384585087265835</v>
      </c>
      <c r="I4" s="48">
        <v>250</v>
      </c>
      <c r="J4" s="48">
        <v>10</v>
      </c>
      <c r="K4" s="48">
        <v>10</v>
      </c>
      <c r="P4" s="3"/>
    </row>
    <row r="5" spans="1:16" ht="17" x14ac:dyDescent="0.2">
      <c r="A5" s="13"/>
      <c r="B5" s="1">
        <v>3</v>
      </c>
      <c r="C5" s="20" t="s">
        <v>11</v>
      </c>
      <c r="D5" s="7" t="s">
        <v>10</v>
      </c>
      <c r="E5" s="7">
        <v>497.6</v>
      </c>
      <c r="F5" s="8">
        <v>45460</v>
      </c>
      <c r="G5" s="42">
        <f t="shared" si="0"/>
        <v>5.02411575562701</v>
      </c>
      <c r="H5" s="42">
        <f t="shared" si="1"/>
        <v>4.97588424437299</v>
      </c>
      <c r="I5" s="7">
        <v>250</v>
      </c>
      <c r="J5" s="7">
        <v>10</v>
      </c>
      <c r="K5" s="7">
        <v>10</v>
      </c>
      <c r="P5" s="3"/>
    </row>
    <row r="6" spans="1:16" ht="17" x14ac:dyDescent="0.2">
      <c r="A6" s="14">
        <v>2</v>
      </c>
      <c r="B6" s="1">
        <v>4</v>
      </c>
      <c r="C6" s="45" t="s">
        <v>16</v>
      </c>
      <c r="D6" s="7" t="s">
        <v>10</v>
      </c>
      <c r="E6" s="46">
        <v>3415.3</v>
      </c>
      <c r="F6" s="8">
        <v>45521</v>
      </c>
      <c r="G6" s="47">
        <f t="shared" si="0"/>
        <v>0.73200011712001867</v>
      </c>
      <c r="H6" s="47">
        <f t="shared" si="1"/>
        <v>9.2679998828799821</v>
      </c>
      <c r="I6" s="48">
        <v>250</v>
      </c>
      <c r="J6" s="48">
        <v>10</v>
      </c>
      <c r="K6" s="48">
        <v>10</v>
      </c>
      <c r="P6" s="3"/>
    </row>
    <row r="7" spans="1:16" ht="17" x14ac:dyDescent="0.2">
      <c r="A7" s="14">
        <v>3</v>
      </c>
      <c r="B7" s="1">
        <v>5</v>
      </c>
      <c r="C7" s="45" t="s">
        <v>17</v>
      </c>
      <c r="D7" s="7" t="s">
        <v>10</v>
      </c>
      <c r="E7" s="46">
        <v>975.4</v>
      </c>
      <c r="F7" s="8">
        <v>45521</v>
      </c>
      <c r="G7" s="47">
        <f t="shared" si="0"/>
        <v>2.5630510559770352</v>
      </c>
      <c r="H7" s="47">
        <f t="shared" si="1"/>
        <v>7.4369489440229648</v>
      </c>
      <c r="I7" s="48">
        <v>250</v>
      </c>
      <c r="J7" s="48">
        <v>10</v>
      </c>
      <c r="K7" s="48">
        <v>10</v>
      </c>
      <c r="P7" s="3"/>
    </row>
    <row r="8" spans="1:16" ht="17" x14ac:dyDescent="0.2">
      <c r="A8" s="14">
        <v>6</v>
      </c>
      <c r="B8" s="1">
        <v>6</v>
      </c>
      <c r="C8" s="20" t="s">
        <v>12</v>
      </c>
      <c r="D8" s="7" t="s">
        <v>13</v>
      </c>
      <c r="E8" s="46">
        <v>7524.7</v>
      </c>
      <c r="F8" s="8">
        <v>45521</v>
      </c>
      <c r="G8" s="47">
        <v>0.5</v>
      </c>
      <c r="H8" s="42">
        <f t="shared" si="1"/>
        <v>9.5</v>
      </c>
      <c r="I8" s="55">
        <f>E8*G8/10</f>
        <v>376.23500000000001</v>
      </c>
      <c r="J8" s="7">
        <v>10</v>
      </c>
      <c r="K8" s="7">
        <v>10</v>
      </c>
      <c r="P8" s="3"/>
    </row>
    <row r="9" spans="1:16" x14ac:dyDescent="0.2">
      <c r="A9" s="14">
        <v>4</v>
      </c>
      <c r="B9" s="1">
        <v>7</v>
      </c>
      <c r="C9" s="49" t="s">
        <v>30</v>
      </c>
      <c r="D9" s="50" t="s">
        <v>10</v>
      </c>
      <c r="E9" s="51">
        <v>126.5</v>
      </c>
      <c r="F9" s="10">
        <v>45521</v>
      </c>
      <c r="G9" s="43">
        <f t="shared" si="0"/>
        <v>10</v>
      </c>
      <c r="H9" s="43">
        <f t="shared" si="1"/>
        <v>0</v>
      </c>
      <c r="I9" s="51">
        <v>126.5</v>
      </c>
      <c r="J9" s="9">
        <v>10</v>
      </c>
      <c r="K9" s="9">
        <v>10</v>
      </c>
      <c r="N9" s="4"/>
      <c r="P9" s="3"/>
    </row>
    <row r="10" spans="1:16" x14ac:dyDescent="0.2">
      <c r="A10" s="14">
        <v>5</v>
      </c>
      <c r="B10" s="1">
        <v>8</v>
      </c>
      <c r="C10" s="49" t="s">
        <v>22</v>
      </c>
      <c r="D10" s="50" t="s">
        <v>10</v>
      </c>
      <c r="E10" s="51">
        <v>600.9</v>
      </c>
      <c r="F10" s="10">
        <v>45521</v>
      </c>
      <c r="G10" s="43">
        <f t="shared" si="0"/>
        <v>4.1604260276252294</v>
      </c>
      <c r="H10" s="52">
        <f t="shared" si="1"/>
        <v>5.8395739723747706</v>
      </c>
      <c r="I10" s="51">
        <v>250</v>
      </c>
      <c r="J10" s="50">
        <v>10</v>
      </c>
      <c r="K10" s="50">
        <v>10</v>
      </c>
    </row>
    <row r="11" spans="1:16" ht="17" x14ac:dyDescent="0.2">
      <c r="B11" s="1">
        <v>9</v>
      </c>
      <c r="C11" s="22" t="s">
        <v>20</v>
      </c>
      <c r="D11" s="9" t="s">
        <v>13</v>
      </c>
      <c r="E11" s="9">
        <v>170.6</v>
      </c>
      <c r="F11" s="10">
        <v>45436</v>
      </c>
      <c r="G11" s="43">
        <f t="shared" si="0"/>
        <v>10</v>
      </c>
      <c r="H11" s="43">
        <f t="shared" si="1"/>
        <v>0</v>
      </c>
      <c r="I11" s="9">
        <v>170.6</v>
      </c>
      <c r="J11" s="9">
        <v>10</v>
      </c>
      <c r="K11" s="9">
        <v>10</v>
      </c>
    </row>
    <row r="12" spans="1:16" ht="17" x14ac:dyDescent="0.2">
      <c r="B12" s="1">
        <v>10</v>
      </c>
      <c r="C12" s="22" t="s">
        <v>21</v>
      </c>
      <c r="D12" s="9" t="s">
        <v>13</v>
      </c>
      <c r="E12" s="9">
        <v>533.9</v>
      </c>
      <c r="F12" s="10">
        <v>45436</v>
      </c>
      <c r="G12" s="43">
        <f t="shared" si="0"/>
        <v>4.6825248173815321</v>
      </c>
      <c r="H12" s="43">
        <f t="shared" si="1"/>
        <v>5.3174751826184679</v>
      </c>
      <c r="I12" s="51">
        <v>250</v>
      </c>
      <c r="J12" s="9">
        <v>10</v>
      </c>
      <c r="K12" s="9">
        <v>10</v>
      </c>
    </row>
    <row r="13" spans="1:16" ht="17" x14ac:dyDescent="0.2">
      <c r="B13" s="1">
        <v>11</v>
      </c>
      <c r="C13" s="22" t="s">
        <v>25</v>
      </c>
      <c r="D13" s="9" t="s">
        <v>13</v>
      </c>
      <c r="E13" s="9">
        <v>440.1</v>
      </c>
      <c r="F13" s="10">
        <v>45434</v>
      </c>
      <c r="G13" s="43">
        <f t="shared" si="0"/>
        <v>5.6805271529197912</v>
      </c>
      <c r="H13" s="43">
        <f t="shared" si="1"/>
        <v>4.3194728470802088</v>
      </c>
      <c r="I13" s="51">
        <v>250</v>
      </c>
      <c r="J13" s="9">
        <v>10</v>
      </c>
      <c r="K13" s="9">
        <v>10</v>
      </c>
    </row>
    <row r="14" spans="1:16" ht="17" x14ac:dyDescent="0.2">
      <c r="B14" s="1">
        <v>12</v>
      </c>
      <c r="C14" s="23" t="s">
        <v>14</v>
      </c>
      <c r="D14" s="5" t="s">
        <v>13</v>
      </c>
      <c r="E14" s="5">
        <v>1658.1</v>
      </c>
      <c r="F14" s="6">
        <v>45499</v>
      </c>
      <c r="G14" s="44">
        <f t="shared" si="0"/>
        <v>1.5077498341475184</v>
      </c>
      <c r="H14" s="44">
        <f t="shared" si="1"/>
        <v>8.4922501658524823</v>
      </c>
      <c r="I14" s="5">
        <v>250</v>
      </c>
      <c r="J14" s="5">
        <v>10</v>
      </c>
      <c r="K14" s="5">
        <v>10</v>
      </c>
    </row>
    <row r="15" spans="1:16" ht="17" x14ac:dyDescent="0.2">
      <c r="B15" s="1">
        <v>13</v>
      </c>
      <c r="C15" s="12" t="s">
        <v>9</v>
      </c>
      <c r="D15" s="11" t="s">
        <v>10</v>
      </c>
      <c r="E15" s="11">
        <v>1389.2</v>
      </c>
      <c r="F15" s="24">
        <v>45455</v>
      </c>
      <c r="G15" s="41">
        <f t="shared" si="0"/>
        <v>1.7995968902965733</v>
      </c>
      <c r="H15" s="41">
        <f t="shared" si="1"/>
        <v>8.2004031097034265</v>
      </c>
      <c r="I15" s="11">
        <v>250</v>
      </c>
      <c r="J15" s="11">
        <v>10</v>
      </c>
      <c r="K15" s="11">
        <v>10</v>
      </c>
    </row>
    <row r="16" spans="1:16" ht="17" x14ac:dyDescent="0.2">
      <c r="B16" s="1">
        <v>14</v>
      </c>
      <c r="C16" s="12" t="s">
        <v>24</v>
      </c>
      <c r="D16" s="11" t="s">
        <v>19</v>
      </c>
      <c r="E16" s="11">
        <v>362.8</v>
      </c>
      <c r="F16" s="24">
        <v>45329</v>
      </c>
      <c r="G16" s="41">
        <f t="shared" si="0"/>
        <v>6.8908489525909591</v>
      </c>
      <c r="H16" s="41">
        <f t="shared" si="1"/>
        <v>3.1091510474090409</v>
      </c>
      <c r="I16" s="11">
        <v>250</v>
      </c>
      <c r="J16" s="11">
        <v>10</v>
      </c>
      <c r="K16" s="11">
        <v>10</v>
      </c>
    </row>
    <row r="17" spans="2:22" ht="17" x14ac:dyDescent="0.2">
      <c r="B17" s="53">
        <v>15</v>
      </c>
      <c r="C17" s="45" t="s">
        <v>15</v>
      </c>
      <c r="D17" s="7" t="s">
        <v>10</v>
      </c>
      <c r="E17" s="46">
        <v>4062.3</v>
      </c>
      <c r="F17" s="8">
        <v>45521</v>
      </c>
      <c r="G17" s="47">
        <f t="shared" ref="G17" si="2">(I17/E17)*10</f>
        <v>10</v>
      </c>
      <c r="H17" s="47">
        <f>10-G17</f>
        <v>0</v>
      </c>
      <c r="I17" s="54">
        <v>4062.3</v>
      </c>
      <c r="J17" s="48">
        <v>10</v>
      </c>
      <c r="K17" s="48">
        <v>10</v>
      </c>
    </row>
    <row r="18" spans="2:22" ht="17" x14ac:dyDescent="0.2">
      <c r="B18" s="1">
        <v>16</v>
      </c>
      <c r="C18" s="20" t="s">
        <v>12</v>
      </c>
      <c r="D18" s="7" t="s">
        <v>13</v>
      </c>
      <c r="E18" s="46">
        <v>7524.7</v>
      </c>
      <c r="F18" s="8">
        <v>45521</v>
      </c>
      <c r="G18" s="47">
        <v>5</v>
      </c>
      <c r="H18" s="42">
        <v>5</v>
      </c>
      <c r="I18" s="54">
        <f>E18/2</f>
        <v>3762.35</v>
      </c>
      <c r="J18" s="7">
        <v>10</v>
      </c>
      <c r="K18" s="7">
        <v>10</v>
      </c>
    </row>
    <row r="20" spans="2:22" x14ac:dyDescent="0.2"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TBE-Urea Gel</vt:lpstr>
      <vt:lpstr>NorthernMax Gel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Moore</dc:creator>
  <cp:lastModifiedBy>Benjamin Moore</cp:lastModifiedBy>
  <dcterms:created xsi:type="dcterms:W3CDTF">2024-08-17T20:25:29Z</dcterms:created>
  <dcterms:modified xsi:type="dcterms:W3CDTF">2024-08-20T19:40:08Z</dcterms:modified>
</cp:coreProperties>
</file>