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jamin Moore\Desktop\"/>
    </mc:Choice>
  </mc:AlternateContent>
  <xr:revisionPtr revIDLastSave="0" documentId="8_{3708F54B-09DD-44A0-B93A-70F9CD09227F}" xr6:coauthVersionLast="47" xr6:coauthVersionMax="47" xr10:uidLastSave="{00000000-0000-0000-0000-000000000000}"/>
  <bookViews>
    <workbookView xWindow="-108" yWindow="-108" windowWidth="23256" windowHeight="12456" tabRatio="342" xr2:uid="{DBB8E126-03D7-4E0F-BBD8-E29C3305BB34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E47" i="1"/>
  <c r="E55" i="1"/>
  <c r="E56" i="1"/>
  <c r="D60" i="1"/>
  <c r="E60" i="1" s="1"/>
  <c r="D59" i="1"/>
  <c r="E59" i="1" s="1"/>
  <c r="D58" i="1"/>
  <c r="E58" i="1" s="1"/>
  <c r="D57" i="1"/>
  <c r="E57" i="1" s="1"/>
  <c r="D56" i="1"/>
  <c r="D55" i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D46" i="1"/>
  <c r="E46" i="1" s="1"/>
  <c r="AA36" i="1"/>
  <c r="AA35" i="1"/>
  <c r="AA32" i="1"/>
  <c r="AA31" i="1"/>
  <c r="AA28" i="1"/>
  <c r="Y42" i="1"/>
  <c r="Y41" i="1"/>
  <c r="Y40" i="1"/>
  <c r="Y36" i="1"/>
  <c r="Y35" i="1"/>
  <c r="Y32" i="1"/>
  <c r="Y31" i="1"/>
  <c r="Y28" i="1"/>
  <c r="W42" i="1"/>
  <c r="W41" i="1"/>
  <c r="W40" i="1"/>
  <c r="W36" i="1"/>
  <c r="W35" i="1"/>
  <c r="W32" i="1"/>
  <c r="W31" i="1"/>
  <c r="W28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Q31" i="1"/>
  <c r="Q32" i="1"/>
  <c r="Q35" i="1"/>
  <c r="Q36" i="1"/>
  <c r="Q28" i="1"/>
  <c r="N31" i="1"/>
  <c r="N32" i="1"/>
  <c r="N35" i="1"/>
  <c r="N36" i="1"/>
  <c r="N40" i="1"/>
  <c r="N41" i="1"/>
  <c r="N42" i="1"/>
  <c r="N28" i="1"/>
  <c r="K31" i="1"/>
  <c r="K32" i="1"/>
  <c r="K35" i="1"/>
  <c r="K36" i="1"/>
  <c r="K40" i="1"/>
  <c r="K41" i="1"/>
  <c r="K42" i="1"/>
  <c r="K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8" i="1"/>
  <c r="E29" i="1"/>
  <c r="E30" i="1"/>
  <c r="E31" i="1"/>
  <c r="E32" i="1"/>
  <c r="E33" i="1"/>
  <c r="E34" i="1"/>
  <c r="E35" i="1"/>
  <c r="E36" i="1"/>
  <c r="E28" i="1"/>
  <c r="D29" i="1"/>
  <c r="D30" i="1"/>
  <c r="D31" i="1"/>
  <c r="D32" i="1"/>
  <c r="D33" i="1"/>
  <c r="D34" i="1"/>
  <c r="D35" i="1"/>
  <c r="D36" i="1"/>
  <c r="D28" i="1"/>
  <c r="N18" i="1"/>
  <c r="N19" i="1"/>
  <c r="N20" i="1"/>
  <c r="N21" i="1"/>
  <c r="N22" i="1"/>
  <c r="N23" i="1"/>
  <c r="N24" i="1"/>
  <c r="N17" i="1"/>
  <c r="K24" i="1"/>
  <c r="K23" i="1"/>
  <c r="K22" i="1"/>
  <c r="K21" i="1"/>
  <c r="K20" i="1"/>
  <c r="K19" i="1"/>
  <c r="K18" i="1"/>
  <c r="K17" i="1"/>
  <c r="H18" i="1"/>
  <c r="H19" i="1"/>
  <c r="H20" i="1"/>
  <c r="H21" i="1"/>
  <c r="H22" i="1"/>
  <c r="H23" i="1"/>
  <c r="H24" i="1"/>
  <c r="H17" i="1"/>
  <c r="E18" i="1"/>
  <c r="E19" i="1"/>
  <c r="E20" i="1"/>
  <c r="E21" i="1"/>
  <c r="E22" i="1"/>
  <c r="E23" i="1"/>
  <c r="E24" i="1"/>
  <c r="E17" i="1"/>
  <c r="D18" i="1"/>
  <c r="D19" i="1"/>
  <c r="D20" i="1"/>
  <c r="D21" i="1"/>
  <c r="D22" i="1"/>
  <c r="D23" i="1"/>
  <c r="D24" i="1"/>
  <c r="D17" i="1"/>
  <c r="N4" i="1"/>
  <c r="N5" i="1"/>
  <c r="N6" i="1"/>
  <c r="N8" i="1"/>
  <c r="N9" i="1"/>
  <c r="N10" i="1"/>
  <c r="N11" i="1"/>
  <c r="N3" i="1"/>
  <c r="H4" i="1"/>
  <c r="H5" i="1"/>
  <c r="H6" i="1"/>
  <c r="H7" i="1"/>
  <c r="H8" i="1"/>
  <c r="H9" i="1"/>
  <c r="H10" i="1"/>
  <c r="H11" i="1"/>
  <c r="H3" i="1"/>
  <c r="K4" i="1"/>
  <c r="K5" i="1"/>
  <c r="K6" i="1"/>
  <c r="K8" i="1"/>
  <c r="K9" i="1"/>
  <c r="K10" i="1"/>
  <c r="K11" i="1"/>
  <c r="K3" i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3" i="1"/>
  <c r="E3" i="1" s="1"/>
</calcChain>
</file>

<file path=xl/sharedStrings.xml><?xml version="1.0" encoding="utf-8"?>
<sst xmlns="http://schemas.openxmlformats.org/spreadsheetml/2006/main" count="87" uniqueCount="23">
  <si>
    <t>Sample</t>
  </si>
  <si>
    <t>BM_tul4</t>
  </si>
  <si>
    <t>BM_tul4D2</t>
  </si>
  <si>
    <t>BM_0215</t>
  </si>
  <si>
    <t>BM_0215D2</t>
  </si>
  <si>
    <t>LVS</t>
  </si>
  <si>
    <t>JG_tul4</t>
  </si>
  <si>
    <t>JG_tul4D2</t>
  </si>
  <si>
    <t>JG_0215</t>
  </si>
  <si>
    <t>JG_0215D2</t>
  </si>
  <si>
    <t>OD (diluted)</t>
  </si>
  <si>
    <t>OD (actual)</t>
  </si>
  <si>
    <t>Desired Volume</t>
  </si>
  <si>
    <t>1st OD</t>
  </si>
  <si>
    <t>2nd OD</t>
  </si>
  <si>
    <t>Target OD: 0.3-0.4</t>
  </si>
  <si>
    <t>3rd OD</t>
  </si>
  <si>
    <t>Measured OD</t>
  </si>
  <si>
    <t>Actual OD</t>
  </si>
  <si>
    <t>Measured</t>
  </si>
  <si>
    <t>Actual</t>
  </si>
  <si>
    <t>4th OD</t>
  </si>
  <si>
    <t>Put red back at 5:25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</si>
</sst>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2" fillId="2" borderId="0" xfId="1" applyFont="1"/>
    <xf numFmtId="18" fontId="2" fillId="2" borderId="0" xfId="1" applyNumberFormat="1" applyFont="1"/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right"/>
    </xf>
    <xf numFmtId="0" fontId="1" fillId="2" borderId="0" xfId="1"/>
    <xf numFmtId="0" fontId="4" fillId="3" borderId="0" xfId="2"/>
    <xf numFmtId="0" fontId="5" fillId="4" borderId="0" xfId="3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EBFAB-241E-434B-80FA-C70D65F09260}">
  <dimension ref="B1:AA61"/>
  <sheetViews>
    <sheetView tabSelected="1" topLeftCell="A27" zoomScale="80" zoomScaleNormal="80" workbookViewId="0">
      <selection activeCell="L50" sqref="L50"/>
    </sheetView>
  </sheetViews>
  <sheetFormatPr defaultRowHeight="14.4" x14ac:dyDescent="0.3"/>
  <cols>
    <col min="2" max="2" width="10.77734375" customWidth="1"/>
    <col min="3" max="3" width="14" customWidth="1"/>
    <col min="4" max="4" width="13.44140625" customWidth="1"/>
    <col min="5" max="5" width="10.44140625" customWidth="1"/>
    <col min="7" max="7" width="10.33203125" customWidth="1"/>
    <col min="8" max="8" width="8.88671875" customWidth="1"/>
    <col min="10" max="10" width="10.21875" customWidth="1"/>
  </cols>
  <sheetData>
    <row r="1" spans="2:14" x14ac:dyDescent="0.3">
      <c r="G1" t="s">
        <v>13</v>
      </c>
      <c r="J1" t="s">
        <v>14</v>
      </c>
      <c r="M1" t="s">
        <v>16</v>
      </c>
    </row>
    <row r="2" spans="2:14" x14ac:dyDescent="0.3">
      <c r="B2" t="s">
        <v>0</v>
      </c>
      <c r="C2" t="s">
        <v>10</v>
      </c>
      <c r="D2" t="s">
        <v>11</v>
      </c>
      <c r="E2" t="s">
        <v>12</v>
      </c>
      <c r="G2" t="s">
        <v>10</v>
      </c>
      <c r="H2" s="2" t="s">
        <v>11</v>
      </c>
      <c r="J2" t="s">
        <v>10</v>
      </c>
      <c r="K2" s="2" t="s">
        <v>11</v>
      </c>
      <c r="M2" t="s">
        <v>10</v>
      </c>
      <c r="N2" s="2" t="s">
        <v>11</v>
      </c>
    </row>
    <row r="3" spans="2:14" x14ac:dyDescent="0.3">
      <c r="B3" t="s">
        <v>1</v>
      </c>
      <c r="C3">
        <v>0.755</v>
      </c>
      <c r="D3">
        <f>C3*10</f>
        <v>7.55</v>
      </c>
      <c r="E3" s="1">
        <f>(0.09*6000)/D3</f>
        <v>71.523178807947019</v>
      </c>
      <c r="G3">
        <v>7.1999999999999995E-2</v>
      </c>
      <c r="H3" s="2">
        <f>G3*2</f>
        <v>0.14399999999999999</v>
      </c>
      <c r="J3">
        <v>4.1000000000000002E-2</v>
      </c>
      <c r="K3" s="2">
        <f>J3*4</f>
        <v>0.16400000000000001</v>
      </c>
      <c r="M3">
        <v>0.04</v>
      </c>
      <c r="N3" s="2">
        <f>M3*4</f>
        <v>0.16</v>
      </c>
    </row>
    <row r="4" spans="2:14" x14ac:dyDescent="0.3">
      <c r="B4" t="s">
        <v>2</v>
      </c>
      <c r="C4">
        <v>0.56699999999999995</v>
      </c>
      <c r="D4">
        <f t="shared" ref="D4:D11" si="0">C4*10</f>
        <v>5.67</v>
      </c>
      <c r="E4" s="1">
        <f t="shared" ref="E4:E11" si="1">(0.09*6000)/D4</f>
        <v>95.238095238095241</v>
      </c>
      <c r="G4">
        <v>8.7999999999999995E-2</v>
      </c>
      <c r="H4" s="2">
        <f t="shared" ref="H4:H11" si="2">G4*2</f>
        <v>0.17599999999999999</v>
      </c>
      <c r="J4">
        <v>3.5000000000000003E-2</v>
      </c>
      <c r="K4" s="2">
        <f t="shared" ref="K4:K11" si="3">J4*4</f>
        <v>0.14000000000000001</v>
      </c>
      <c r="M4">
        <v>0.05</v>
      </c>
      <c r="N4" s="2">
        <f t="shared" ref="N4:N11" si="4">M4*4</f>
        <v>0.2</v>
      </c>
    </row>
    <row r="5" spans="2:14" x14ac:dyDescent="0.3">
      <c r="B5" t="s">
        <v>3</v>
      </c>
      <c r="C5">
        <v>0.54200000000000004</v>
      </c>
      <c r="D5">
        <f t="shared" si="0"/>
        <v>5.42</v>
      </c>
      <c r="E5" s="1">
        <f t="shared" si="1"/>
        <v>99.630996309963095</v>
      </c>
      <c r="G5">
        <v>8.8999999999999996E-2</v>
      </c>
      <c r="H5" s="2">
        <f t="shared" si="2"/>
        <v>0.17799999999999999</v>
      </c>
      <c r="J5">
        <v>3.9E-2</v>
      </c>
      <c r="K5" s="2">
        <f t="shared" si="3"/>
        <v>0.156</v>
      </c>
      <c r="M5">
        <v>7.0000000000000007E-2</v>
      </c>
      <c r="N5" s="2">
        <f t="shared" si="4"/>
        <v>0.28000000000000003</v>
      </c>
    </row>
    <row r="6" spans="2:14" x14ac:dyDescent="0.3">
      <c r="B6" t="s">
        <v>4</v>
      </c>
      <c r="C6">
        <v>0.45700000000000002</v>
      </c>
      <c r="D6">
        <f t="shared" si="0"/>
        <v>4.57</v>
      </c>
      <c r="E6" s="1">
        <f t="shared" si="1"/>
        <v>118.16192560175054</v>
      </c>
      <c r="G6">
        <v>0.1</v>
      </c>
      <c r="H6" s="2">
        <f t="shared" si="2"/>
        <v>0.2</v>
      </c>
      <c r="J6">
        <v>4.8000000000000001E-2</v>
      </c>
      <c r="K6" s="2">
        <f t="shared" si="3"/>
        <v>0.192</v>
      </c>
      <c r="M6">
        <v>5.8999999999999997E-2</v>
      </c>
      <c r="N6" s="2">
        <f t="shared" si="4"/>
        <v>0.23599999999999999</v>
      </c>
    </row>
    <row r="7" spans="2:14" x14ac:dyDescent="0.3">
      <c r="B7" t="s">
        <v>5</v>
      </c>
      <c r="C7">
        <v>0.68</v>
      </c>
      <c r="D7">
        <f t="shared" si="0"/>
        <v>6.8000000000000007</v>
      </c>
      <c r="E7" s="1">
        <f t="shared" si="1"/>
        <v>79.411764705882348</v>
      </c>
      <c r="G7">
        <v>0.20399999999999999</v>
      </c>
      <c r="H7" s="2">
        <f t="shared" si="2"/>
        <v>0.40799999999999997</v>
      </c>
      <c r="N7" s="2"/>
    </row>
    <row r="8" spans="2:14" x14ac:dyDescent="0.3">
      <c r="B8" t="s">
        <v>6</v>
      </c>
      <c r="C8">
        <v>0.68700000000000006</v>
      </c>
      <c r="D8">
        <f t="shared" si="0"/>
        <v>6.870000000000001</v>
      </c>
      <c r="E8" s="1">
        <f t="shared" si="1"/>
        <v>78.602620087336234</v>
      </c>
      <c r="G8">
        <v>6.5000000000000002E-2</v>
      </c>
      <c r="H8" s="2">
        <f t="shared" si="2"/>
        <v>0.13</v>
      </c>
      <c r="J8">
        <v>3.1E-2</v>
      </c>
      <c r="K8" s="2">
        <f t="shared" si="3"/>
        <v>0.124</v>
      </c>
      <c r="M8">
        <v>3.1E-2</v>
      </c>
      <c r="N8" s="2">
        <f t="shared" si="4"/>
        <v>0.124</v>
      </c>
    </row>
    <row r="9" spans="2:14" x14ac:dyDescent="0.3">
      <c r="B9" t="s">
        <v>7</v>
      </c>
      <c r="C9">
        <v>0.55500000000000005</v>
      </c>
      <c r="D9">
        <f t="shared" si="0"/>
        <v>5.5500000000000007</v>
      </c>
      <c r="E9" s="1">
        <f t="shared" si="1"/>
        <v>97.297297297297291</v>
      </c>
      <c r="G9">
        <v>0.10199999999999999</v>
      </c>
      <c r="H9" s="2">
        <f t="shared" si="2"/>
        <v>0.20399999999999999</v>
      </c>
      <c r="J9">
        <v>0.05</v>
      </c>
      <c r="K9" s="2">
        <f t="shared" si="3"/>
        <v>0.2</v>
      </c>
      <c r="M9">
        <v>5.2999999999999999E-2</v>
      </c>
      <c r="N9" s="2">
        <f t="shared" si="4"/>
        <v>0.21199999999999999</v>
      </c>
    </row>
    <row r="10" spans="2:14" x14ac:dyDescent="0.3">
      <c r="B10" t="s">
        <v>8</v>
      </c>
      <c r="C10">
        <v>0.68600000000000005</v>
      </c>
      <c r="D10">
        <f t="shared" si="0"/>
        <v>6.86</v>
      </c>
      <c r="E10" s="1">
        <f t="shared" si="1"/>
        <v>78.717201166180757</v>
      </c>
      <c r="G10">
        <v>0.10100000000000001</v>
      </c>
      <c r="H10" s="2">
        <f t="shared" si="2"/>
        <v>0.20200000000000001</v>
      </c>
      <c r="J10">
        <v>4.5999999999999999E-2</v>
      </c>
      <c r="K10" s="2">
        <f t="shared" si="3"/>
        <v>0.184</v>
      </c>
      <c r="M10">
        <v>5.3999999999999999E-2</v>
      </c>
      <c r="N10" s="2">
        <f t="shared" si="4"/>
        <v>0.216</v>
      </c>
    </row>
    <row r="11" spans="2:14" x14ac:dyDescent="0.3">
      <c r="B11" t="s">
        <v>9</v>
      </c>
      <c r="C11">
        <v>0.71899999999999997</v>
      </c>
      <c r="D11">
        <f t="shared" si="0"/>
        <v>7.1899999999999995</v>
      </c>
      <c r="E11" s="1">
        <f t="shared" si="1"/>
        <v>75.104311543810852</v>
      </c>
      <c r="G11">
        <v>8.6999999999999994E-2</v>
      </c>
      <c r="H11" s="2">
        <f t="shared" si="2"/>
        <v>0.17399999999999999</v>
      </c>
      <c r="J11">
        <v>4.3999999999999997E-2</v>
      </c>
      <c r="K11" s="2">
        <f t="shared" si="3"/>
        <v>0.17599999999999999</v>
      </c>
      <c r="M11">
        <v>4.1000000000000002E-2</v>
      </c>
      <c r="N11" s="2">
        <f t="shared" si="4"/>
        <v>0.16400000000000001</v>
      </c>
    </row>
    <row r="13" spans="2:14" x14ac:dyDescent="0.3">
      <c r="B13" t="s">
        <v>15</v>
      </c>
    </row>
    <row r="15" spans="2:14" x14ac:dyDescent="0.3">
      <c r="G15" s="4" t="s">
        <v>13</v>
      </c>
      <c r="H15" s="3">
        <v>0.70833333333333337</v>
      </c>
      <c r="J15" s="4" t="s">
        <v>14</v>
      </c>
      <c r="K15" s="3">
        <v>0.75624999999999998</v>
      </c>
      <c r="M15" s="4" t="s">
        <v>16</v>
      </c>
      <c r="N15" s="3">
        <v>0.40625</v>
      </c>
    </row>
    <row r="16" spans="2:14" x14ac:dyDescent="0.3">
      <c r="B16" t="s">
        <v>0</v>
      </c>
      <c r="C16" t="s">
        <v>17</v>
      </c>
      <c r="D16" t="s">
        <v>18</v>
      </c>
      <c r="E16" t="s">
        <v>12</v>
      </c>
      <c r="G16" s="4" t="s">
        <v>19</v>
      </c>
      <c r="H16" s="2" t="s">
        <v>20</v>
      </c>
      <c r="J16" s="4" t="s">
        <v>19</v>
      </c>
      <c r="K16" s="2" t="s">
        <v>20</v>
      </c>
      <c r="M16" s="4" t="s">
        <v>19</v>
      </c>
      <c r="N16" s="2" t="s">
        <v>20</v>
      </c>
    </row>
    <row r="17" spans="2:27" x14ac:dyDescent="0.3">
      <c r="B17" t="s">
        <v>1</v>
      </c>
      <c r="C17">
        <v>0.72199999999999998</v>
      </c>
      <c r="D17">
        <f>C17*10</f>
        <v>7.22</v>
      </c>
      <c r="E17" s="1">
        <f>0.09*6000/D17</f>
        <v>74.792243767313025</v>
      </c>
      <c r="G17">
        <v>4.1000000000000002E-2</v>
      </c>
      <c r="H17" s="2">
        <f>G17*4</f>
        <v>0.16400000000000001</v>
      </c>
      <c r="J17">
        <v>4.2000000000000003E-2</v>
      </c>
      <c r="K17" s="2">
        <f>J17*4</f>
        <v>0.16800000000000001</v>
      </c>
      <c r="M17">
        <v>0.92800000000000005</v>
      </c>
      <c r="N17" s="2">
        <f>M17</f>
        <v>0.92800000000000005</v>
      </c>
    </row>
    <row r="18" spans="2:27" x14ac:dyDescent="0.3">
      <c r="B18" t="s">
        <v>2</v>
      </c>
      <c r="C18">
        <v>0.79300000000000004</v>
      </c>
      <c r="D18">
        <f t="shared" ref="D18:D24" si="5">C18*10</f>
        <v>7.9300000000000006</v>
      </c>
      <c r="E18" s="1">
        <f t="shared" ref="E18:E24" si="6">0.09*6000/D18</f>
        <v>68.095838587641865</v>
      </c>
      <c r="G18">
        <v>3.9E-2</v>
      </c>
      <c r="H18" s="2">
        <f t="shared" ref="H18:H24" si="7">G18*4</f>
        <v>0.156</v>
      </c>
      <c r="J18">
        <v>3.7999999999999999E-2</v>
      </c>
      <c r="K18" s="2">
        <f t="shared" ref="K18:K24" si="8">J18*4</f>
        <v>0.152</v>
      </c>
      <c r="M18">
        <v>0.32100000000000001</v>
      </c>
      <c r="N18" s="2">
        <f t="shared" ref="N18:N24" si="9">M18</f>
        <v>0.32100000000000001</v>
      </c>
    </row>
    <row r="19" spans="2:27" x14ac:dyDescent="0.3">
      <c r="B19" t="s">
        <v>3</v>
      </c>
      <c r="C19">
        <v>0.751</v>
      </c>
      <c r="D19">
        <f t="shared" si="5"/>
        <v>7.51</v>
      </c>
      <c r="E19" s="1">
        <f t="shared" si="6"/>
        <v>71.904127829560593</v>
      </c>
      <c r="G19">
        <v>0.04</v>
      </c>
      <c r="H19" s="2">
        <f t="shared" si="7"/>
        <v>0.16</v>
      </c>
      <c r="J19">
        <v>4.9000000000000002E-2</v>
      </c>
      <c r="K19" s="2">
        <f t="shared" si="8"/>
        <v>0.19600000000000001</v>
      </c>
      <c r="M19">
        <v>1.0449999999999999</v>
      </c>
      <c r="N19" s="2">
        <f t="shared" si="9"/>
        <v>1.0449999999999999</v>
      </c>
    </row>
    <row r="20" spans="2:27" x14ac:dyDescent="0.3">
      <c r="B20" t="s">
        <v>4</v>
      </c>
      <c r="C20">
        <v>0.63800000000000001</v>
      </c>
      <c r="D20">
        <f t="shared" si="5"/>
        <v>6.38</v>
      </c>
      <c r="E20" s="1">
        <f t="shared" si="6"/>
        <v>84.639498432601883</v>
      </c>
      <c r="G20">
        <v>3.3000000000000002E-2</v>
      </c>
      <c r="H20" s="2">
        <f t="shared" si="7"/>
        <v>0.13200000000000001</v>
      </c>
      <c r="J20">
        <v>3.5000000000000003E-2</v>
      </c>
      <c r="K20" s="2">
        <f t="shared" si="8"/>
        <v>0.14000000000000001</v>
      </c>
      <c r="M20">
        <v>0.29899999999999999</v>
      </c>
      <c r="N20" s="2">
        <f t="shared" si="9"/>
        <v>0.29899999999999999</v>
      </c>
    </row>
    <row r="21" spans="2:27" x14ac:dyDescent="0.3">
      <c r="B21" t="s">
        <v>6</v>
      </c>
      <c r="C21">
        <v>0.56999999999999995</v>
      </c>
      <c r="D21">
        <f t="shared" si="5"/>
        <v>5.6999999999999993</v>
      </c>
      <c r="E21" s="1">
        <f t="shared" si="6"/>
        <v>94.736842105263165</v>
      </c>
      <c r="G21">
        <v>3.9E-2</v>
      </c>
      <c r="H21" s="2">
        <f t="shared" si="7"/>
        <v>0.156</v>
      </c>
      <c r="J21">
        <v>5.2999999999999999E-2</v>
      </c>
      <c r="K21" s="2">
        <f t="shared" si="8"/>
        <v>0.21199999999999999</v>
      </c>
      <c r="M21">
        <v>0.89700000000000002</v>
      </c>
      <c r="N21" s="2">
        <f t="shared" si="9"/>
        <v>0.89700000000000002</v>
      </c>
    </row>
    <row r="22" spans="2:27" x14ac:dyDescent="0.3">
      <c r="B22" t="s">
        <v>7</v>
      </c>
      <c r="C22">
        <v>0.624</v>
      </c>
      <c r="D22">
        <f t="shared" si="5"/>
        <v>6.24</v>
      </c>
      <c r="E22" s="1">
        <f t="shared" si="6"/>
        <v>86.538461538461533</v>
      </c>
      <c r="G22">
        <v>3.1E-2</v>
      </c>
      <c r="H22" s="2">
        <f t="shared" si="7"/>
        <v>0.124</v>
      </c>
      <c r="J22">
        <v>3.4000000000000002E-2</v>
      </c>
      <c r="K22" s="2">
        <f t="shared" si="8"/>
        <v>0.13600000000000001</v>
      </c>
      <c r="M22">
        <v>0.24299999999999999</v>
      </c>
      <c r="N22" s="2">
        <f t="shared" si="9"/>
        <v>0.24299999999999999</v>
      </c>
    </row>
    <row r="23" spans="2:27" x14ac:dyDescent="0.3">
      <c r="B23" t="s">
        <v>8</v>
      </c>
      <c r="C23">
        <v>0.54500000000000004</v>
      </c>
      <c r="D23">
        <f t="shared" si="5"/>
        <v>5.45</v>
      </c>
      <c r="E23" s="1">
        <f t="shared" si="6"/>
        <v>99.082568807339442</v>
      </c>
      <c r="G23">
        <v>3.7999999999999999E-2</v>
      </c>
      <c r="H23" s="2">
        <f t="shared" si="7"/>
        <v>0.152</v>
      </c>
      <c r="J23">
        <v>4.5999999999999999E-2</v>
      </c>
      <c r="K23" s="2">
        <f t="shared" si="8"/>
        <v>0.184</v>
      </c>
      <c r="M23">
        <v>1.0029999999999999</v>
      </c>
      <c r="N23" s="2">
        <f t="shared" si="9"/>
        <v>1.0029999999999999</v>
      </c>
    </row>
    <row r="24" spans="2:27" x14ac:dyDescent="0.3">
      <c r="B24" t="s">
        <v>9</v>
      </c>
      <c r="C24">
        <v>0.71899999999999997</v>
      </c>
      <c r="D24">
        <f t="shared" si="5"/>
        <v>7.1899999999999995</v>
      </c>
      <c r="E24" s="1">
        <f t="shared" si="6"/>
        <v>75.104311543810852</v>
      </c>
      <c r="G24">
        <v>3.3000000000000002E-2</v>
      </c>
      <c r="H24" s="2">
        <f t="shared" si="7"/>
        <v>0.13200000000000001</v>
      </c>
      <c r="J24">
        <v>3.1E-2</v>
      </c>
      <c r="K24" s="2">
        <f t="shared" si="8"/>
        <v>0.124</v>
      </c>
      <c r="M24">
        <v>0.21</v>
      </c>
      <c r="N24" s="2">
        <f t="shared" si="9"/>
        <v>0.21</v>
      </c>
    </row>
    <row r="26" spans="2:27" x14ac:dyDescent="0.3">
      <c r="G26" s="4" t="s">
        <v>13</v>
      </c>
      <c r="H26" s="3">
        <v>0.70833333333333337</v>
      </c>
      <c r="J26" s="4" t="s">
        <v>14</v>
      </c>
      <c r="K26" s="3">
        <v>0.75</v>
      </c>
      <c r="M26" s="4" t="s">
        <v>16</v>
      </c>
      <c r="N26" s="3">
        <v>0.78472222222222221</v>
      </c>
      <c r="P26" s="4" t="s">
        <v>21</v>
      </c>
      <c r="Q26" s="3">
        <v>0.82986111111111116</v>
      </c>
      <c r="T26" s="4" t="s">
        <v>13</v>
      </c>
      <c r="U26" s="3">
        <v>0.70833333333333337</v>
      </c>
      <c r="V26" s="4" t="s">
        <v>14</v>
      </c>
      <c r="W26" s="3">
        <v>0.75</v>
      </c>
      <c r="X26" s="4" t="s">
        <v>16</v>
      </c>
      <c r="Y26" s="3">
        <v>0.78472222222222221</v>
      </c>
      <c r="Z26" s="4" t="s">
        <v>21</v>
      </c>
      <c r="AA26" s="3">
        <v>0.82986111111111116</v>
      </c>
    </row>
    <row r="27" spans="2:27" x14ac:dyDescent="0.3">
      <c r="B27" t="s">
        <v>0</v>
      </c>
      <c r="C27" t="s">
        <v>17</v>
      </c>
      <c r="D27" t="s">
        <v>18</v>
      </c>
      <c r="E27" t="s">
        <v>12</v>
      </c>
      <c r="G27" s="4" t="s">
        <v>19</v>
      </c>
      <c r="H27" s="2" t="s">
        <v>20</v>
      </c>
      <c r="J27" s="4" t="s">
        <v>19</v>
      </c>
      <c r="K27" s="2" t="s">
        <v>20</v>
      </c>
      <c r="M27" s="4" t="s">
        <v>19</v>
      </c>
      <c r="N27" s="2" t="s">
        <v>20</v>
      </c>
      <c r="P27" s="4" t="s">
        <v>19</v>
      </c>
      <c r="Q27" s="2" t="s">
        <v>20</v>
      </c>
      <c r="S27" t="s">
        <v>0</v>
      </c>
      <c r="T27" s="4" t="s">
        <v>19</v>
      </c>
      <c r="U27" s="2" t="s">
        <v>20</v>
      </c>
      <c r="V27" s="4" t="s">
        <v>19</v>
      </c>
      <c r="W27" s="2" t="s">
        <v>20</v>
      </c>
      <c r="X27" s="4" t="s">
        <v>19</v>
      </c>
      <c r="Y27" s="2" t="s">
        <v>20</v>
      </c>
      <c r="Z27" s="4" t="s">
        <v>19</v>
      </c>
      <c r="AA27" s="2" t="s">
        <v>20</v>
      </c>
    </row>
    <row r="28" spans="2:27" x14ac:dyDescent="0.3">
      <c r="B28" s="6" t="s">
        <v>5</v>
      </c>
      <c r="C28">
        <v>0.622</v>
      </c>
      <c r="D28">
        <f>C28*10</f>
        <v>6.22</v>
      </c>
      <c r="E28" s="5">
        <f>0.09*6000/D28</f>
        <v>86.816720257234735</v>
      </c>
      <c r="G28">
        <v>4.9000000000000002E-2</v>
      </c>
      <c r="H28" s="8">
        <f>G28*4</f>
        <v>0.19600000000000001</v>
      </c>
      <c r="J28">
        <v>4.5999999999999999E-2</v>
      </c>
      <c r="K28" s="8">
        <f>J28*4</f>
        <v>0.184</v>
      </c>
      <c r="M28">
        <v>5.8999999999999997E-2</v>
      </c>
      <c r="N28" s="8">
        <f>M28*4</f>
        <v>0.23599999999999999</v>
      </c>
      <c r="P28">
        <v>4.9000000000000002E-2</v>
      </c>
      <c r="Q28" s="8">
        <f>P28*4</f>
        <v>0.19600000000000001</v>
      </c>
      <c r="S28" s="6" t="s">
        <v>5</v>
      </c>
      <c r="T28">
        <v>4.9000000000000002E-2</v>
      </c>
      <c r="U28" s="8">
        <f>T28*4</f>
        <v>0.19600000000000001</v>
      </c>
      <c r="V28">
        <v>4.5999999999999999E-2</v>
      </c>
      <c r="W28" s="8">
        <f>V28*4</f>
        <v>0.184</v>
      </c>
      <c r="X28">
        <v>5.8999999999999997E-2</v>
      </c>
      <c r="Y28" s="8">
        <f>X28*4</f>
        <v>0.23599999999999999</v>
      </c>
      <c r="Z28">
        <v>4.9000000000000002E-2</v>
      </c>
      <c r="AA28" s="8">
        <f>Z28*4</f>
        <v>0.19600000000000001</v>
      </c>
    </row>
    <row r="29" spans="2:27" x14ac:dyDescent="0.3">
      <c r="B29">
        <v>180.1</v>
      </c>
      <c r="C29">
        <v>0.51200000000000001</v>
      </c>
      <c r="D29">
        <f t="shared" ref="D29:D36" si="10">C29*10</f>
        <v>5.12</v>
      </c>
      <c r="E29" s="5">
        <f t="shared" ref="E29:E36" si="11">0.09*6000/D29</f>
        <v>105.46875</v>
      </c>
      <c r="G29">
        <v>9.8000000000000004E-2</v>
      </c>
      <c r="H29" s="7">
        <f t="shared" ref="H29:H42" si="12">G29*4</f>
        <v>0.39200000000000002</v>
      </c>
      <c r="S29">
        <v>180.1</v>
      </c>
      <c r="T29">
        <v>9.8000000000000004E-2</v>
      </c>
      <c r="U29" s="7">
        <f t="shared" ref="U29:U42" si="13">T29*4</f>
        <v>0.39200000000000002</v>
      </c>
    </row>
    <row r="30" spans="2:27" x14ac:dyDescent="0.3">
      <c r="B30">
        <v>180.2</v>
      </c>
      <c r="C30">
        <v>0.47099999999999997</v>
      </c>
      <c r="D30">
        <f t="shared" si="10"/>
        <v>4.71</v>
      </c>
      <c r="E30" s="5">
        <f t="shared" si="11"/>
        <v>114.64968152866243</v>
      </c>
      <c r="G30">
        <v>0.10100000000000001</v>
      </c>
      <c r="H30" s="7">
        <f t="shared" si="12"/>
        <v>0.40400000000000003</v>
      </c>
      <c r="S30">
        <v>180.2</v>
      </c>
      <c r="T30">
        <v>0.10100000000000001</v>
      </c>
      <c r="U30" s="7">
        <f t="shared" si="13"/>
        <v>0.40400000000000003</v>
      </c>
    </row>
    <row r="31" spans="2:27" x14ac:dyDescent="0.3">
      <c r="B31">
        <v>182.1</v>
      </c>
      <c r="C31">
        <v>0.378</v>
      </c>
      <c r="D31">
        <f t="shared" si="10"/>
        <v>3.7800000000000002</v>
      </c>
      <c r="E31" s="5">
        <f t="shared" si="11"/>
        <v>142.85714285714286</v>
      </c>
      <c r="G31">
        <v>5.0999999999999997E-2</v>
      </c>
      <c r="H31" s="8">
        <f t="shared" si="12"/>
        <v>0.20399999999999999</v>
      </c>
      <c r="J31">
        <v>7.0999999999999994E-2</v>
      </c>
      <c r="K31" s="8">
        <f t="shared" ref="K31:K42" si="14">J31*4</f>
        <v>0.28399999999999997</v>
      </c>
      <c r="M31">
        <v>5.7000000000000002E-2</v>
      </c>
      <c r="N31" s="8">
        <f t="shared" ref="N31:N42" si="15">M31*4</f>
        <v>0.22800000000000001</v>
      </c>
      <c r="P31">
        <v>6.4000000000000001E-2</v>
      </c>
      <c r="Q31" s="8">
        <f t="shared" ref="Q31:Q36" si="16">P31*4</f>
        <v>0.25600000000000001</v>
      </c>
      <c r="S31">
        <v>182.1</v>
      </c>
      <c r="T31">
        <v>5.0999999999999997E-2</v>
      </c>
      <c r="U31" s="8">
        <f t="shared" si="13"/>
        <v>0.20399999999999999</v>
      </c>
      <c r="V31">
        <v>7.0999999999999994E-2</v>
      </c>
      <c r="W31" s="8">
        <f>V31*4</f>
        <v>0.28399999999999997</v>
      </c>
      <c r="X31">
        <v>5.7000000000000002E-2</v>
      </c>
      <c r="Y31" s="8">
        <f>X31*4</f>
        <v>0.22800000000000001</v>
      </c>
      <c r="Z31">
        <v>6.4000000000000001E-2</v>
      </c>
      <c r="AA31" s="8">
        <f>Z31*4</f>
        <v>0.25600000000000001</v>
      </c>
    </row>
    <row r="32" spans="2:27" x14ac:dyDescent="0.3">
      <c r="B32">
        <v>182.2</v>
      </c>
      <c r="C32">
        <v>0.46300000000000002</v>
      </c>
      <c r="D32">
        <f t="shared" si="10"/>
        <v>4.63</v>
      </c>
      <c r="E32" s="5">
        <f t="shared" si="11"/>
        <v>116.63066954643629</v>
      </c>
      <c r="G32">
        <v>5.7000000000000002E-2</v>
      </c>
      <c r="H32" s="8">
        <f t="shared" si="12"/>
        <v>0.22800000000000001</v>
      </c>
      <c r="J32">
        <v>6.8000000000000005E-2</v>
      </c>
      <c r="K32" s="8">
        <f t="shared" si="14"/>
        <v>0.27200000000000002</v>
      </c>
      <c r="M32">
        <v>6.7000000000000004E-2</v>
      </c>
      <c r="N32" s="8">
        <f t="shared" si="15"/>
        <v>0.26800000000000002</v>
      </c>
      <c r="P32">
        <v>8.5000000000000006E-2</v>
      </c>
      <c r="Q32" s="7">
        <f t="shared" si="16"/>
        <v>0.34</v>
      </c>
      <c r="S32">
        <v>182.2</v>
      </c>
      <c r="T32">
        <v>5.7000000000000002E-2</v>
      </c>
      <c r="U32" s="8">
        <f t="shared" si="13"/>
        <v>0.22800000000000001</v>
      </c>
      <c r="V32">
        <v>6.8000000000000005E-2</v>
      </c>
      <c r="W32" s="8">
        <f>V32*4</f>
        <v>0.27200000000000002</v>
      </c>
      <c r="X32">
        <v>6.7000000000000004E-2</v>
      </c>
      <c r="Y32" s="8">
        <f>X32*4</f>
        <v>0.26800000000000002</v>
      </c>
      <c r="Z32">
        <v>8.5000000000000006E-2</v>
      </c>
      <c r="AA32" s="7">
        <f>Z32*4</f>
        <v>0.34</v>
      </c>
    </row>
    <row r="33" spans="2:27" x14ac:dyDescent="0.3">
      <c r="B33">
        <v>190.1</v>
      </c>
      <c r="C33">
        <v>0.50600000000000001</v>
      </c>
      <c r="D33">
        <f t="shared" si="10"/>
        <v>5.0600000000000005</v>
      </c>
      <c r="E33" s="5">
        <f t="shared" si="11"/>
        <v>106.7193675889328</v>
      </c>
      <c r="G33">
        <v>0.104</v>
      </c>
      <c r="H33" s="7">
        <f t="shared" si="12"/>
        <v>0.41599999999999998</v>
      </c>
      <c r="S33">
        <v>190.1</v>
      </c>
      <c r="T33">
        <v>0.104</v>
      </c>
      <c r="U33" s="7">
        <f t="shared" si="13"/>
        <v>0.41599999999999998</v>
      </c>
    </row>
    <row r="34" spans="2:27" x14ac:dyDescent="0.3">
      <c r="B34">
        <v>190.2</v>
      </c>
      <c r="C34">
        <v>0.45800000000000002</v>
      </c>
      <c r="D34">
        <f t="shared" si="10"/>
        <v>4.58</v>
      </c>
      <c r="E34" s="5">
        <f t="shared" si="11"/>
        <v>117.90393013100436</v>
      </c>
      <c r="G34">
        <v>0.109</v>
      </c>
      <c r="H34" s="7">
        <f t="shared" si="12"/>
        <v>0.436</v>
      </c>
      <c r="S34">
        <v>190.2</v>
      </c>
      <c r="T34">
        <v>0.109</v>
      </c>
      <c r="U34" s="7">
        <f t="shared" si="13"/>
        <v>0.436</v>
      </c>
    </row>
    <row r="35" spans="2:27" x14ac:dyDescent="0.3">
      <c r="B35">
        <v>191.1</v>
      </c>
      <c r="C35">
        <v>0.44600000000000001</v>
      </c>
      <c r="D35">
        <f t="shared" si="10"/>
        <v>4.46</v>
      </c>
      <c r="E35" s="5">
        <f t="shared" si="11"/>
        <v>121.0762331838565</v>
      </c>
      <c r="G35">
        <v>4.8000000000000001E-2</v>
      </c>
      <c r="H35" s="8">
        <f t="shared" si="12"/>
        <v>0.192</v>
      </c>
      <c r="J35">
        <v>7.8E-2</v>
      </c>
      <c r="K35" s="9">
        <f t="shared" si="14"/>
        <v>0.312</v>
      </c>
      <c r="M35">
        <v>5.2999999999999999E-2</v>
      </c>
      <c r="N35" s="8">
        <f t="shared" si="15"/>
        <v>0.21199999999999999</v>
      </c>
      <c r="P35">
        <v>6.0999999999999999E-2</v>
      </c>
      <c r="Q35" s="8">
        <f t="shared" si="16"/>
        <v>0.24399999999999999</v>
      </c>
      <c r="S35">
        <v>191.1</v>
      </c>
      <c r="T35">
        <v>4.8000000000000001E-2</v>
      </c>
      <c r="U35" s="8">
        <f t="shared" si="13"/>
        <v>0.192</v>
      </c>
      <c r="V35">
        <v>7.8E-2</v>
      </c>
      <c r="W35" s="9">
        <f>V35*4</f>
        <v>0.312</v>
      </c>
      <c r="X35">
        <v>5.2999999999999999E-2</v>
      </c>
      <c r="Y35" s="8">
        <f>X35*4</f>
        <v>0.21199999999999999</v>
      </c>
      <c r="Z35">
        <v>6.0999999999999999E-2</v>
      </c>
      <c r="AA35" s="8">
        <f>Z35*4</f>
        <v>0.24399999999999999</v>
      </c>
    </row>
    <row r="36" spans="2:27" x14ac:dyDescent="0.3">
      <c r="B36">
        <v>191.2</v>
      </c>
      <c r="C36">
        <v>0.47399999999999998</v>
      </c>
      <c r="D36">
        <f t="shared" si="10"/>
        <v>4.74</v>
      </c>
      <c r="E36" s="5">
        <f t="shared" si="11"/>
        <v>113.92405063291139</v>
      </c>
      <c r="G36">
        <v>6.4000000000000001E-2</v>
      </c>
      <c r="H36" s="8">
        <f t="shared" si="12"/>
        <v>0.25600000000000001</v>
      </c>
      <c r="J36">
        <v>6.6000000000000003E-2</v>
      </c>
      <c r="K36" s="8">
        <f t="shared" si="14"/>
        <v>0.26400000000000001</v>
      </c>
      <c r="M36">
        <v>6.9000000000000006E-2</v>
      </c>
      <c r="N36" s="8">
        <f t="shared" si="15"/>
        <v>0.27600000000000002</v>
      </c>
      <c r="P36">
        <v>8.2000000000000003E-2</v>
      </c>
      <c r="Q36" s="7">
        <f t="shared" si="16"/>
        <v>0.32800000000000001</v>
      </c>
      <c r="S36">
        <v>191.2</v>
      </c>
      <c r="T36">
        <v>6.4000000000000001E-2</v>
      </c>
      <c r="U36" s="8">
        <f t="shared" si="13"/>
        <v>0.25600000000000001</v>
      </c>
      <c r="V36">
        <v>6.6000000000000003E-2</v>
      </c>
      <c r="W36" s="8">
        <f>V36*4</f>
        <v>0.26400000000000001</v>
      </c>
      <c r="X36">
        <v>6.9000000000000006E-2</v>
      </c>
      <c r="Y36" s="8">
        <f>X36*4</f>
        <v>0.27600000000000002</v>
      </c>
      <c r="Z36">
        <v>8.2000000000000003E-2</v>
      </c>
      <c r="AA36" s="7">
        <f>Z36*4</f>
        <v>0.32800000000000001</v>
      </c>
    </row>
    <row r="37" spans="2:27" x14ac:dyDescent="0.3">
      <c r="B37">
        <v>284.10000000000002</v>
      </c>
      <c r="G37">
        <v>8.8999999999999996E-2</v>
      </c>
      <c r="H37" s="7">
        <f t="shared" si="12"/>
        <v>0.35599999999999998</v>
      </c>
      <c r="S37">
        <v>284.10000000000002</v>
      </c>
      <c r="T37">
        <v>8.8999999999999996E-2</v>
      </c>
      <c r="U37" s="7">
        <f t="shared" si="13"/>
        <v>0.35599999999999998</v>
      </c>
    </row>
    <row r="38" spans="2:27" x14ac:dyDescent="0.3">
      <c r="B38">
        <v>284.2</v>
      </c>
      <c r="G38">
        <v>0.11</v>
      </c>
      <c r="H38" s="7">
        <f t="shared" si="12"/>
        <v>0.44</v>
      </c>
      <c r="S38">
        <v>284.2</v>
      </c>
      <c r="T38">
        <v>0.11</v>
      </c>
      <c r="U38" s="7">
        <f t="shared" si="13"/>
        <v>0.44</v>
      </c>
    </row>
    <row r="39" spans="2:27" x14ac:dyDescent="0.3">
      <c r="B39">
        <v>284.3</v>
      </c>
      <c r="G39">
        <v>0.104</v>
      </c>
      <c r="H39" s="7">
        <f t="shared" si="12"/>
        <v>0.41599999999999998</v>
      </c>
      <c r="S39">
        <v>284.3</v>
      </c>
      <c r="T39">
        <v>0.104</v>
      </c>
      <c r="U39" s="7">
        <f t="shared" si="13"/>
        <v>0.41599999999999998</v>
      </c>
    </row>
    <row r="40" spans="2:27" x14ac:dyDescent="0.3">
      <c r="B40">
        <v>285.10000000000002</v>
      </c>
      <c r="G40">
        <v>7.5999999999999998E-2</v>
      </c>
      <c r="H40" s="9">
        <f t="shared" si="12"/>
        <v>0.30399999999999999</v>
      </c>
      <c r="J40">
        <v>4.7E-2</v>
      </c>
      <c r="K40" s="8">
        <f t="shared" si="14"/>
        <v>0.188</v>
      </c>
      <c r="M40">
        <v>8.7999999999999995E-2</v>
      </c>
      <c r="N40" s="7">
        <f t="shared" si="15"/>
        <v>0.35199999999999998</v>
      </c>
      <c r="S40">
        <v>285.10000000000002</v>
      </c>
      <c r="T40">
        <v>7.5999999999999998E-2</v>
      </c>
      <c r="U40" s="9">
        <f t="shared" si="13"/>
        <v>0.30399999999999999</v>
      </c>
      <c r="V40">
        <v>4.7E-2</v>
      </c>
      <c r="W40" s="8">
        <f>V40*4</f>
        <v>0.188</v>
      </c>
      <c r="X40">
        <v>8.7999999999999995E-2</v>
      </c>
      <c r="Y40" s="7">
        <f>X40*4</f>
        <v>0.35199999999999998</v>
      </c>
    </row>
    <row r="41" spans="2:27" x14ac:dyDescent="0.3">
      <c r="B41">
        <v>285.2</v>
      </c>
      <c r="G41">
        <v>7.2999999999999995E-2</v>
      </c>
      <c r="H41" s="9">
        <f t="shared" si="12"/>
        <v>0.29199999999999998</v>
      </c>
      <c r="J41">
        <v>5.3999999999999999E-2</v>
      </c>
      <c r="K41" s="8">
        <f t="shared" si="14"/>
        <v>0.216</v>
      </c>
      <c r="M41">
        <v>7.6999999999999999E-2</v>
      </c>
      <c r="N41" s="7">
        <f t="shared" si="15"/>
        <v>0.308</v>
      </c>
      <c r="S41">
        <v>285.2</v>
      </c>
      <c r="T41">
        <v>7.2999999999999995E-2</v>
      </c>
      <c r="U41" s="9">
        <f t="shared" si="13"/>
        <v>0.29199999999999998</v>
      </c>
      <c r="V41">
        <v>5.3999999999999999E-2</v>
      </c>
      <c r="W41" s="8">
        <f>V41*4</f>
        <v>0.216</v>
      </c>
      <c r="X41">
        <v>7.6999999999999999E-2</v>
      </c>
      <c r="Y41" s="7">
        <f>X41*4</f>
        <v>0.308</v>
      </c>
    </row>
    <row r="42" spans="2:27" x14ac:dyDescent="0.3">
      <c r="B42">
        <v>285.3</v>
      </c>
      <c r="G42">
        <v>7.9000000000000001E-2</v>
      </c>
      <c r="H42" s="9">
        <f t="shared" si="12"/>
        <v>0.316</v>
      </c>
      <c r="J42">
        <v>5.8000000000000003E-2</v>
      </c>
      <c r="K42" s="8">
        <f t="shared" si="14"/>
        <v>0.23200000000000001</v>
      </c>
      <c r="M42">
        <v>8.5999999999999993E-2</v>
      </c>
      <c r="N42" s="7">
        <f t="shared" si="15"/>
        <v>0.34399999999999997</v>
      </c>
      <c r="S42">
        <v>285.3</v>
      </c>
      <c r="T42">
        <v>7.9000000000000001E-2</v>
      </c>
      <c r="U42" s="9">
        <f t="shared" si="13"/>
        <v>0.316</v>
      </c>
      <c r="V42">
        <v>5.8000000000000003E-2</v>
      </c>
      <c r="W42" s="8">
        <f>V42*4</f>
        <v>0.23200000000000001</v>
      </c>
      <c r="X42">
        <v>8.5999999999999993E-2</v>
      </c>
      <c r="Y42" s="7">
        <f>X42*4</f>
        <v>0.34399999999999997</v>
      </c>
    </row>
    <row r="44" spans="2:27" x14ac:dyDescent="0.3">
      <c r="G44" s="4" t="s">
        <v>13</v>
      </c>
      <c r="H44" s="3">
        <v>0.71875</v>
      </c>
      <c r="J44" s="4" t="s">
        <v>14</v>
      </c>
      <c r="K44" s="3">
        <v>0.71875</v>
      </c>
    </row>
    <row r="45" spans="2:27" x14ac:dyDescent="0.3">
      <c r="B45" t="s">
        <v>0</v>
      </c>
      <c r="C45" t="s">
        <v>17</v>
      </c>
      <c r="D45" t="s">
        <v>18</v>
      </c>
      <c r="E45" t="s">
        <v>12</v>
      </c>
      <c r="G45" s="4" t="s">
        <v>19</v>
      </c>
      <c r="H45" s="2" t="s">
        <v>20</v>
      </c>
      <c r="J45" s="4" t="s">
        <v>19</v>
      </c>
      <c r="K45" s="2" t="s">
        <v>20</v>
      </c>
    </row>
    <row r="46" spans="2:27" x14ac:dyDescent="0.3">
      <c r="B46" s="6" t="s">
        <v>5</v>
      </c>
      <c r="C46">
        <v>0.378</v>
      </c>
      <c r="D46">
        <f>C46*10</f>
        <v>3.7800000000000002</v>
      </c>
      <c r="E46" s="5">
        <f>0.1*6000/D46</f>
        <v>158.73015873015871</v>
      </c>
      <c r="G46">
        <v>0.11</v>
      </c>
      <c r="H46" s="7">
        <f>G46*4</f>
        <v>0.44</v>
      </c>
      <c r="J46">
        <v>0.11</v>
      </c>
      <c r="K46" s="7">
        <f>J46*4</f>
        <v>0.44</v>
      </c>
    </row>
    <row r="47" spans="2:27" x14ac:dyDescent="0.3">
      <c r="B47">
        <v>180.1</v>
      </c>
      <c r="C47">
        <v>0.64400000000000002</v>
      </c>
      <c r="D47">
        <f t="shared" ref="D47:D60" si="17">C47*10</f>
        <v>6.44</v>
      </c>
      <c r="E47" s="5">
        <f t="shared" ref="E47:E60" si="18">0.1*6000/D47</f>
        <v>93.167701863354026</v>
      </c>
      <c r="G47">
        <v>0.10199999999999999</v>
      </c>
      <c r="H47" s="7">
        <f t="shared" ref="H47:H60" si="19">G47*4</f>
        <v>0.40799999999999997</v>
      </c>
      <c r="J47">
        <v>0.10199999999999999</v>
      </c>
      <c r="K47" s="7">
        <f t="shared" ref="K47:K60" si="20">J47*4</f>
        <v>0.40799999999999997</v>
      </c>
    </row>
    <row r="48" spans="2:27" x14ac:dyDescent="0.3">
      <c r="B48">
        <v>180.2</v>
      </c>
      <c r="C48">
        <v>0.64600000000000002</v>
      </c>
      <c r="D48">
        <f t="shared" si="17"/>
        <v>6.46</v>
      </c>
      <c r="E48" s="5">
        <f t="shared" si="18"/>
        <v>92.879256965944279</v>
      </c>
      <c r="G48">
        <v>0.104</v>
      </c>
      <c r="H48" s="7">
        <f t="shared" si="19"/>
        <v>0.41599999999999998</v>
      </c>
      <c r="J48">
        <v>0.104</v>
      </c>
      <c r="K48" s="7">
        <f t="shared" si="20"/>
        <v>0.41599999999999998</v>
      </c>
    </row>
    <row r="49" spans="2:11" x14ac:dyDescent="0.3">
      <c r="B49">
        <v>182.1</v>
      </c>
      <c r="C49">
        <v>0.75</v>
      </c>
      <c r="D49">
        <f t="shared" si="17"/>
        <v>7.5</v>
      </c>
      <c r="E49" s="5">
        <f t="shared" si="18"/>
        <v>80</v>
      </c>
      <c r="G49">
        <v>9.7000000000000003E-2</v>
      </c>
      <c r="H49" s="7">
        <f t="shared" si="19"/>
        <v>0.38800000000000001</v>
      </c>
      <c r="J49">
        <v>9.7000000000000003E-2</v>
      </c>
      <c r="K49" s="7">
        <f t="shared" si="20"/>
        <v>0.38800000000000001</v>
      </c>
    </row>
    <row r="50" spans="2:11" x14ac:dyDescent="0.3">
      <c r="B50">
        <v>182.2</v>
      </c>
      <c r="C50">
        <v>0.73899999999999999</v>
      </c>
      <c r="D50">
        <f t="shared" si="17"/>
        <v>7.39</v>
      </c>
      <c r="E50" s="5">
        <f t="shared" si="18"/>
        <v>81.190798376184034</v>
      </c>
      <c r="G50">
        <v>0.85499999999999998</v>
      </c>
      <c r="H50" s="7">
        <f t="shared" si="19"/>
        <v>3.42</v>
      </c>
      <c r="J50">
        <v>0.85499999999999998</v>
      </c>
      <c r="K50" s="7">
        <f t="shared" si="20"/>
        <v>3.42</v>
      </c>
    </row>
    <row r="51" spans="2:11" x14ac:dyDescent="0.3">
      <c r="B51">
        <v>190.1</v>
      </c>
      <c r="C51">
        <v>0.96</v>
      </c>
      <c r="D51">
        <f t="shared" si="17"/>
        <v>9.6</v>
      </c>
      <c r="E51" s="5">
        <f t="shared" si="18"/>
        <v>62.5</v>
      </c>
      <c r="G51">
        <v>0.12</v>
      </c>
      <c r="H51" s="7">
        <f t="shared" si="19"/>
        <v>0.48</v>
      </c>
      <c r="J51">
        <v>0.12</v>
      </c>
      <c r="K51" s="7">
        <f t="shared" si="20"/>
        <v>0.48</v>
      </c>
    </row>
    <row r="52" spans="2:11" x14ac:dyDescent="0.3">
      <c r="B52">
        <v>190.2</v>
      </c>
      <c r="C52">
        <v>0.73199999999999998</v>
      </c>
      <c r="D52">
        <f t="shared" si="17"/>
        <v>7.32</v>
      </c>
      <c r="E52" s="5">
        <f t="shared" si="18"/>
        <v>81.967213114754088</v>
      </c>
      <c r="G52">
        <v>0.109</v>
      </c>
      <c r="H52" s="7">
        <f t="shared" si="19"/>
        <v>0.436</v>
      </c>
      <c r="J52">
        <v>0.109</v>
      </c>
      <c r="K52" s="7">
        <f t="shared" si="20"/>
        <v>0.436</v>
      </c>
    </row>
    <row r="53" spans="2:11" x14ac:dyDescent="0.3">
      <c r="B53" s="4">
        <v>191.1</v>
      </c>
      <c r="C53">
        <v>0.77900000000000003</v>
      </c>
      <c r="D53">
        <f t="shared" si="17"/>
        <v>7.79</v>
      </c>
      <c r="E53" s="5">
        <f t="shared" si="18"/>
        <v>77.02182284980745</v>
      </c>
      <c r="G53">
        <v>6.5000000000000002E-2</v>
      </c>
      <c r="H53" s="8">
        <f t="shared" si="19"/>
        <v>0.26</v>
      </c>
      <c r="J53">
        <v>6.5000000000000002E-2</v>
      </c>
      <c r="K53" s="8">
        <f t="shared" si="20"/>
        <v>0.26</v>
      </c>
    </row>
    <row r="54" spans="2:11" x14ac:dyDescent="0.3">
      <c r="B54" s="4">
        <v>191.2</v>
      </c>
      <c r="C54">
        <v>0.4</v>
      </c>
      <c r="D54">
        <f t="shared" si="17"/>
        <v>4</v>
      </c>
      <c r="E54" s="5">
        <f t="shared" si="18"/>
        <v>150</v>
      </c>
      <c r="G54">
        <v>7.0000000000000007E-2</v>
      </c>
      <c r="H54" s="8">
        <f t="shared" si="19"/>
        <v>0.28000000000000003</v>
      </c>
      <c r="J54">
        <v>7.0000000000000007E-2</v>
      </c>
      <c r="K54" s="8">
        <f t="shared" si="20"/>
        <v>0.28000000000000003</v>
      </c>
    </row>
    <row r="55" spans="2:11" x14ac:dyDescent="0.3">
      <c r="B55">
        <v>284.10000000000002</v>
      </c>
      <c r="C55">
        <v>0.622</v>
      </c>
      <c r="D55">
        <f t="shared" si="17"/>
        <v>6.22</v>
      </c>
      <c r="E55" s="5">
        <f t="shared" si="18"/>
        <v>96.463022508038591</v>
      </c>
      <c r="G55">
        <v>8.5000000000000006E-2</v>
      </c>
      <c r="H55" s="7">
        <f t="shared" si="19"/>
        <v>0.34</v>
      </c>
      <c r="J55">
        <v>8.5000000000000006E-2</v>
      </c>
      <c r="K55" s="7">
        <f t="shared" si="20"/>
        <v>0.34</v>
      </c>
    </row>
    <row r="56" spans="2:11" x14ac:dyDescent="0.3">
      <c r="B56">
        <v>284.2</v>
      </c>
      <c r="C56">
        <v>0.66300000000000003</v>
      </c>
      <c r="D56">
        <f t="shared" si="17"/>
        <v>6.6300000000000008</v>
      </c>
      <c r="E56" s="5">
        <f t="shared" si="18"/>
        <v>90.497737556561077</v>
      </c>
      <c r="G56">
        <v>8.6999999999999994E-2</v>
      </c>
      <c r="H56" s="7">
        <f t="shared" si="19"/>
        <v>0.34799999999999998</v>
      </c>
      <c r="J56">
        <v>8.6999999999999994E-2</v>
      </c>
      <c r="K56" s="7">
        <f t="shared" si="20"/>
        <v>0.34799999999999998</v>
      </c>
    </row>
    <row r="57" spans="2:11" x14ac:dyDescent="0.3">
      <c r="B57">
        <v>284.3</v>
      </c>
      <c r="C57">
        <v>0.77900000000000003</v>
      </c>
      <c r="D57">
        <f t="shared" si="17"/>
        <v>7.79</v>
      </c>
      <c r="E57" s="5">
        <f t="shared" si="18"/>
        <v>77.02182284980745</v>
      </c>
      <c r="G57">
        <v>8.6999999999999994E-2</v>
      </c>
      <c r="H57" s="7">
        <f t="shared" si="19"/>
        <v>0.34799999999999998</v>
      </c>
      <c r="J57">
        <v>8.6999999999999994E-2</v>
      </c>
      <c r="K57" s="7">
        <f t="shared" si="20"/>
        <v>0.34799999999999998</v>
      </c>
    </row>
    <row r="58" spans="2:11" x14ac:dyDescent="0.3">
      <c r="B58">
        <v>285.10000000000002</v>
      </c>
      <c r="C58">
        <v>0.91900000000000004</v>
      </c>
      <c r="D58">
        <f t="shared" si="17"/>
        <v>9.1900000000000013</v>
      </c>
      <c r="E58" s="5">
        <f t="shared" si="18"/>
        <v>65.288356909684424</v>
      </c>
      <c r="G58">
        <v>7.9000000000000001E-2</v>
      </c>
      <c r="H58" s="7">
        <f t="shared" si="19"/>
        <v>0.316</v>
      </c>
      <c r="J58">
        <v>7.9000000000000001E-2</v>
      </c>
      <c r="K58" s="7">
        <f t="shared" si="20"/>
        <v>0.316</v>
      </c>
    </row>
    <row r="59" spans="2:11" x14ac:dyDescent="0.3">
      <c r="B59">
        <v>285.2</v>
      </c>
      <c r="C59">
        <v>0.52100000000000002</v>
      </c>
      <c r="D59">
        <f t="shared" si="17"/>
        <v>5.21</v>
      </c>
      <c r="E59" s="5">
        <f t="shared" si="18"/>
        <v>115.16314779270634</v>
      </c>
      <c r="G59">
        <v>7.6999999999999999E-2</v>
      </c>
      <c r="H59" s="7">
        <f t="shared" si="19"/>
        <v>0.308</v>
      </c>
      <c r="J59">
        <v>7.6999999999999999E-2</v>
      </c>
      <c r="K59" s="7">
        <f t="shared" si="20"/>
        <v>0.308</v>
      </c>
    </row>
    <row r="60" spans="2:11" x14ac:dyDescent="0.3">
      <c r="B60" s="4">
        <v>285.3</v>
      </c>
      <c r="C60">
        <v>0.46700000000000003</v>
      </c>
      <c r="D60">
        <f t="shared" si="17"/>
        <v>4.67</v>
      </c>
      <c r="E60" s="5">
        <f t="shared" si="18"/>
        <v>128.47965738758029</v>
      </c>
      <c r="G60">
        <v>7.1999999999999995E-2</v>
      </c>
      <c r="H60" s="8">
        <f t="shared" si="19"/>
        <v>0.28799999999999998</v>
      </c>
      <c r="J60">
        <v>7.1999999999999995E-2</v>
      </c>
      <c r="K60" s="8">
        <f t="shared" si="20"/>
        <v>0.28799999999999998</v>
      </c>
    </row>
    <row r="61" spans="2:11" x14ac:dyDescent="0.3">
      <c r="H6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2023-09-29T18:10:05Z</dcterms:created>
  <dcterms:modified xsi:type="dcterms:W3CDTF">2023-10-30T17:42:11Z</dcterms:modified>
</cp:coreProperties>
</file>