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13_ncr:1_{10F84A35-59BF-4183-86C2-E0EC387358B4}" xr6:coauthVersionLast="47" xr6:coauthVersionMax="47" xr10:uidLastSave="{00000000-0000-0000-0000-000000000000}"/>
  <bookViews>
    <workbookView xWindow="-108" yWindow="-108" windowWidth="23256" windowHeight="12456" activeTab="1" xr2:uid="{05C46D26-080D-4CEC-BE21-142CF4A4F0E8}"/>
  </bookViews>
  <sheets>
    <sheet name="Restriction Enzyme" sheetId="1" r:id="rId1"/>
    <sheet name="PC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9" i="2"/>
  <c r="H16" i="2"/>
  <c r="H15" i="2" s="1"/>
  <c r="H12" i="2"/>
  <c r="H11" i="2"/>
  <c r="H10" i="2"/>
  <c r="I8" i="2"/>
  <c r="H13" i="2" l="1"/>
  <c r="H14" i="2"/>
  <c r="H9" i="2" l="1"/>
  <c r="I16" i="2" s="1"/>
  <c r="F9" i="1"/>
  <c r="F5" i="1"/>
  <c r="F6" i="1"/>
  <c r="F7" i="1"/>
  <c r="E7" i="1"/>
</calcChain>
</file>

<file path=xl/sharedStrings.xml><?xml version="1.0" encoding="utf-8"?>
<sst xmlns="http://schemas.openxmlformats.org/spreadsheetml/2006/main" count="36" uniqueCount="33">
  <si>
    <t>Restriction Enzyme</t>
  </si>
  <si>
    <t>Component</t>
  </si>
  <si>
    <t>Cutsmart 10x Buffer</t>
  </si>
  <si>
    <t>Enzyme</t>
  </si>
  <si>
    <t>Water</t>
  </si>
  <si>
    <t>Plasmid</t>
  </si>
  <si>
    <t>Total</t>
  </si>
  <si>
    <t>single (uL)</t>
  </si>
  <si>
    <t>Master Mix (uL)</t>
  </si>
  <si>
    <t>Total reaction volume</t>
  </si>
  <si>
    <t>Total number of reactions</t>
  </si>
  <si>
    <t>Factor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</si>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</sst>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1" fillId="0" borderId="0" xfId="0" applyFont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3CC5-C328-4B53-9C55-AE27DE4A7C01}">
  <dimension ref="D3:F9"/>
  <sheetViews>
    <sheetView topLeftCell="B1" zoomScale="215" workbookViewId="0">
      <selection activeCell="D3" sqref="D3:F9"/>
    </sheetView>
  </sheetViews>
  <sheetFormatPr defaultRowHeight="14.4" x14ac:dyDescent="0.3"/>
  <cols>
    <col min="4" max="4" width="17.21875" bestFit="1" customWidth="1"/>
    <col min="6" max="6" width="12.88671875" bestFit="1" customWidth="1"/>
  </cols>
  <sheetData>
    <row r="3" spans="4:6" x14ac:dyDescent="0.3">
      <c r="D3" s="1" t="s">
        <v>0</v>
      </c>
      <c r="E3" s="1"/>
      <c r="F3" s="1">
        <v>5.5</v>
      </c>
    </row>
    <row r="4" spans="4:6" x14ac:dyDescent="0.3">
      <c r="D4" s="1" t="s">
        <v>1</v>
      </c>
      <c r="E4" s="1" t="s">
        <v>7</v>
      </c>
      <c r="F4" s="1" t="s">
        <v>8</v>
      </c>
    </row>
    <row r="5" spans="4:6" x14ac:dyDescent="0.3">
      <c r="D5" s="1" t="s">
        <v>2</v>
      </c>
      <c r="E5" s="1">
        <v>2</v>
      </c>
      <c r="F5" s="1">
        <f>E5*F3</f>
        <v>11</v>
      </c>
    </row>
    <row r="6" spans="4:6" x14ac:dyDescent="0.3">
      <c r="D6" s="1" t="s">
        <v>3</v>
      </c>
      <c r="E6" s="1">
        <v>0.6</v>
      </c>
      <c r="F6" s="1">
        <f>E6*F3</f>
        <v>3.3</v>
      </c>
    </row>
    <row r="7" spans="4:6" x14ac:dyDescent="0.3">
      <c r="D7" s="1" t="s">
        <v>4</v>
      </c>
      <c r="E7" s="1">
        <f>20-E6-E5-E8</f>
        <v>15.399999999999999</v>
      </c>
      <c r="F7" s="1">
        <f>E7*F3</f>
        <v>84.699999999999989</v>
      </c>
    </row>
    <row r="8" spans="4:6" x14ac:dyDescent="0.3">
      <c r="D8" s="1" t="s">
        <v>5</v>
      </c>
      <c r="E8" s="1">
        <v>2</v>
      </c>
      <c r="F8" s="1"/>
    </row>
    <row r="9" spans="4:6" x14ac:dyDescent="0.3">
      <c r="D9" s="1" t="s">
        <v>6</v>
      </c>
      <c r="E9" s="1">
        <v>20</v>
      </c>
      <c r="F9" s="1">
        <f>E9*F3-(E8*F3)</f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8378-6586-4DEA-8EC3-852941F8BE63}">
  <dimension ref="E5:I16"/>
  <sheetViews>
    <sheetView tabSelected="1" topLeftCell="D3" zoomScale="164" workbookViewId="0">
      <selection activeCell="H5" sqref="H5"/>
    </sheetView>
  </sheetViews>
  <sheetFormatPr defaultRowHeight="14.4" x14ac:dyDescent="0.3"/>
  <cols>
    <col min="5" max="5" width="31.44140625" bestFit="1" customWidth="1"/>
    <col min="6" max="6" width="19.77734375" bestFit="1" customWidth="1"/>
    <col min="7" max="7" width="19.21875" bestFit="1" customWidth="1"/>
    <col min="8" max="8" width="13.21875" bestFit="1" customWidth="1"/>
  </cols>
  <sheetData>
    <row r="5" spans="5:9" ht="15.6" x14ac:dyDescent="0.3">
      <c r="E5" s="2" t="s">
        <v>9</v>
      </c>
      <c r="F5" s="2">
        <v>100</v>
      </c>
    </row>
    <row r="6" spans="5:9" ht="15.6" x14ac:dyDescent="0.3">
      <c r="E6" s="2" t="s">
        <v>10</v>
      </c>
      <c r="F6" s="2">
        <v>4</v>
      </c>
    </row>
    <row r="7" spans="5:9" ht="15.6" x14ac:dyDescent="0.3">
      <c r="I7" s="3" t="s">
        <v>11</v>
      </c>
    </row>
    <row r="8" spans="5:9" ht="15.6" x14ac:dyDescent="0.3">
      <c r="E8" s="3" t="s">
        <v>1</v>
      </c>
      <c r="F8" s="3" t="s">
        <v>12</v>
      </c>
      <c r="G8" s="3" t="s">
        <v>13</v>
      </c>
      <c r="H8" s="3" t="s">
        <v>14</v>
      </c>
      <c r="I8" s="2">
        <f>F6+1</f>
        <v>5</v>
      </c>
    </row>
    <row r="9" spans="5:9" ht="15.6" x14ac:dyDescent="0.3">
      <c r="E9" s="4" t="s">
        <v>15</v>
      </c>
      <c r="F9" s="2"/>
      <c r="G9" s="2"/>
      <c r="H9" s="5">
        <f>H16-SUM(H10:H15)</f>
        <v>62</v>
      </c>
      <c r="I9" s="6">
        <f>H9*$I$8</f>
        <v>310</v>
      </c>
    </row>
    <row r="10" spans="5:9" ht="15.6" x14ac:dyDescent="0.3">
      <c r="E10" s="2" t="s">
        <v>16</v>
      </c>
      <c r="F10" s="2" t="s">
        <v>17</v>
      </c>
      <c r="G10" s="2" t="s">
        <v>18</v>
      </c>
      <c r="H10" s="5">
        <f>H16/(5/1)</f>
        <v>20</v>
      </c>
      <c r="I10" s="6">
        <f t="shared" ref="I10:I15" si="0">H10*$I$8</f>
        <v>100</v>
      </c>
    </row>
    <row r="11" spans="5:9" ht="15.6" x14ac:dyDescent="0.3">
      <c r="E11" s="2" t="s">
        <v>19</v>
      </c>
      <c r="F11" s="2" t="s">
        <v>20</v>
      </c>
      <c r="G11" s="2" t="s">
        <v>21</v>
      </c>
      <c r="H11" s="5">
        <f>H16/(2.5/0.2)</f>
        <v>8</v>
      </c>
      <c r="I11" s="6">
        <f t="shared" si="0"/>
        <v>40</v>
      </c>
    </row>
    <row r="12" spans="5:9" ht="15.6" x14ac:dyDescent="0.3">
      <c r="E12" s="2" t="s">
        <v>22</v>
      </c>
      <c r="F12" s="2" t="s">
        <v>23</v>
      </c>
      <c r="G12" s="2" t="s">
        <v>24</v>
      </c>
      <c r="H12" s="5">
        <f>H16/(10/0.3)</f>
        <v>3</v>
      </c>
      <c r="I12" s="6">
        <f t="shared" si="0"/>
        <v>15</v>
      </c>
    </row>
    <row r="13" spans="5:9" ht="15.6" x14ac:dyDescent="0.3">
      <c r="E13" s="2" t="s">
        <v>25</v>
      </c>
      <c r="F13" s="2" t="s">
        <v>23</v>
      </c>
      <c r="G13" s="2" t="s">
        <v>24</v>
      </c>
      <c r="H13" s="5">
        <f>H16/(10/0.3)</f>
        <v>3</v>
      </c>
      <c r="I13" s="6">
        <f t="shared" si="0"/>
        <v>15</v>
      </c>
    </row>
    <row r="14" spans="5:9" ht="15.6" x14ac:dyDescent="0.3">
      <c r="E14" s="2" t="s">
        <v>26</v>
      </c>
      <c r="F14" s="2" t="s">
        <v>27</v>
      </c>
      <c r="G14" s="2" t="s">
        <v>28</v>
      </c>
      <c r="H14" s="5">
        <f>2*H16/100</f>
        <v>2</v>
      </c>
      <c r="I14" s="6">
        <f t="shared" si="0"/>
        <v>10</v>
      </c>
    </row>
    <row r="15" spans="5:9" ht="15.6" x14ac:dyDescent="0.3">
      <c r="E15" s="2" t="s">
        <v>29</v>
      </c>
      <c r="F15" s="2" t="s">
        <v>30</v>
      </c>
      <c r="G15" s="2" t="s">
        <v>31</v>
      </c>
      <c r="H15" s="5">
        <f>H16/(1.25/0.025)</f>
        <v>2</v>
      </c>
      <c r="I15" s="6">
        <f t="shared" si="0"/>
        <v>10</v>
      </c>
    </row>
    <row r="16" spans="5:9" ht="15.6" x14ac:dyDescent="0.3">
      <c r="E16" s="7"/>
      <c r="F16" s="2"/>
      <c r="G16" s="2" t="s">
        <v>32</v>
      </c>
      <c r="H16" s="6">
        <f>F5</f>
        <v>100</v>
      </c>
      <c r="I16" s="6">
        <f>SUM(I9:I15)</f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Restriction Enzyme</vt:lpstr>
      <vt:lpstr>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2024-06-10T15:44:06Z</dcterms:created>
  <dcterms:modified xsi:type="dcterms:W3CDTF">2024-06-13T18:34:37Z</dcterms:modified>
</cp:coreProperties>
</file>