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40009_{BB397DA8-B134-4ACE-B16E-8E0B193CA5A9}" xr6:coauthVersionLast="47" xr6:coauthVersionMax="47" xr10:uidLastSave="{00000000-0000-0000-0000-000000000000}"/>
  <bookViews>
    <workbookView xWindow="24" yWindow="24" windowWidth="23016" windowHeight="12216" activeTab="2"/>
  </bookViews>
  <sheets>
    <sheet name="20240410_ARF_qPCR" sheetId="1" r:id="rId1"/>
    <sheet name="Cleaned Up" sheetId="2" r:id="rId2"/>
    <sheet name="Analysis" sheetId="3" r:id="rId3"/>
  </sheets>
  <externalReferences>
    <externalReference r:id="rId4"/>
  </externalReferences>
  <calcPr calcId="0"/>
</workbook>
</file>

<file path=xl/calcChain.xml><?xml version="1.0" encoding="utf-8"?>
<calcChain xmlns="http://schemas.openxmlformats.org/spreadsheetml/2006/main">
  <c r="U13" i="3" l="1"/>
  <c r="J9" i="3"/>
  <c r="J6" i="3"/>
  <c r="J3" i="3"/>
  <c r="G9" i="3"/>
  <c r="G10" i="3"/>
  <c r="G11" i="3"/>
  <c r="I9" i="3"/>
  <c r="I6" i="3"/>
  <c r="I3" i="3"/>
  <c r="I38" i="2"/>
  <c r="I39" i="2"/>
  <c r="I40" i="2"/>
  <c r="I41" i="2"/>
  <c r="I42" i="2"/>
  <c r="I43" i="2"/>
  <c r="I44" i="2"/>
  <c r="I45" i="2"/>
  <c r="I46" i="2"/>
  <c r="H46" i="2"/>
  <c r="H45" i="2"/>
  <c r="H44" i="2"/>
  <c r="H43" i="2"/>
  <c r="H42" i="2"/>
  <c r="H41" i="2"/>
  <c r="H40" i="2"/>
  <c r="H39" i="2"/>
  <c r="H38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  <c r="G8" i="3" l="1"/>
  <c r="G7" i="3"/>
  <c r="L9" i="3" s="1"/>
  <c r="G6" i="3"/>
  <c r="G5" i="3"/>
  <c r="L6" i="3" s="1"/>
  <c r="G4" i="3"/>
  <c r="G3" i="3"/>
  <c r="L3" i="3" s="1"/>
  <c r="K3" i="3" l="1"/>
  <c r="M3" i="3" l="1"/>
  <c r="N4" i="3"/>
  <c r="O4" i="3" s="1"/>
  <c r="Q4" i="3" s="1"/>
  <c r="V13" i="3" s="1"/>
  <c r="N3" i="3"/>
  <c r="O3" i="3" s="1"/>
  <c r="K9" i="3"/>
  <c r="K6" i="3"/>
  <c r="N9" i="3" l="1"/>
  <c r="O9" i="3" s="1"/>
  <c r="M9" i="3"/>
  <c r="N10" i="3"/>
  <c r="O10" i="3" s="1"/>
  <c r="N6" i="3"/>
  <c r="O6" i="3" s="1"/>
  <c r="M6" i="3"/>
  <c r="N7" i="3"/>
  <c r="O7" i="3" s="1"/>
  <c r="Q3" i="3"/>
  <c r="T13" i="3"/>
  <c r="Q6" i="3" l="1"/>
  <c r="U14" i="3" s="1"/>
  <c r="Q7" i="3"/>
  <c r="V14" i="3" s="1"/>
  <c r="Q9" i="3"/>
  <c r="U15" i="3" s="1"/>
  <c r="Q10" i="3"/>
  <c r="V15" i="3" s="1"/>
</calcChain>
</file>

<file path=xl/sharedStrings.xml><?xml version="1.0" encoding="utf-8"?>
<sst xmlns="http://schemas.openxmlformats.org/spreadsheetml/2006/main" count="2692" uniqueCount="247">
  <si>
    <t>Experiment Name</t>
  </si>
  <si>
    <t>Analysis Name</t>
  </si>
  <si>
    <t>Included</t>
  </si>
  <si>
    <t>Position</t>
  </si>
  <si>
    <t>SampleName</t>
  </si>
  <si>
    <t>CrossingPoint</t>
  </si>
  <si>
    <t>Concentration</t>
  </si>
  <si>
    <t>Standard</t>
  </si>
  <si>
    <t>StatusCodes</t>
  </si>
  <si>
    <t>StatusDesc</t>
  </si>
  <si>
    <t>Call</t>
  </si>
  <si>
    <t>CpUncertain</t>
  </si>
  <si>
    <t>CpState</t>
  </si>
  <si>
    <t>CalcConcUncertain</t>
  </si>
  <si>
    <t>20240410_ARF_qPCR</t>
  </si>
  <si>
    <t>Abs Quant/2nd Derivative Max for All Samples</t>
  </si>
  <si>
    <t>A1</t>
  </si>
  <si>
    <t>Sample 1</t>
  </si>
  <si>
    <t xml:space="preserve"> </t>
  </si>
  <si>
    <t>pdcNotCalculated</t>
  </si>
  <si>
    <t>cpsNone</t>
  </si>
  <si>
    <t>A2</t>
  </si>
  <si>
    <t>Sample 2</t>
  </si>
  <si>
    <t>A3</t>
  </si>
  <si>
    <t>Sample 3</t>
  </si>
  <si>
    <t>A4</t>
  </si>
  <si>
    <t>Sample 4</t>
  </si>
  <si>
    <t>A5</t>
  </si>
  <si>
    <t>Sample 5</t>
  </si>
  <si>
    <t>A6</t>
  </si>
  <si>
    <t>Sample 6</t>
  </si>
  <si>
    <t>A7</t>
  </si>
  <si>
    <t>Sample 7</t>
  </si>
  <si>
    <t>A8</t>
  </si>
  <si>
    <t>Sample 8</t>
  </si>
  <si>
    <t>A9</t>
  </si>
  <si>
    <t>Sample 9</t>
  </si>
  <si>
    <t>A10</t>
  </si>
  <si>
    <t>Sample 10</t>
  </si>
  <si>
    <t>A11</t>
  </si>
  <si>
    <t>Sample 11</t>
  </si>
  <si>
    <t>A12</t>
  </si>
  <si>
    <t>Sample 12</t>
  </si>
  <si>
    <t>B1</t>
  </si>
  <si>
    <t>Sample 13</t>
  </si>
  <si>
    <t>B2</t>
  </si>
  <si>
    <t>Sample 14</t>
  </si>
  <si>
    <t>B3</t>
  </si>
  <si>
    <t>Sample 15</t>
  </si>
  <si>
    <t>B4</t>
  </si>
  <si>
    <t>Sample 16</t>
  </si>
  <si>
    <t>B5</t>
  </si>
  <si>
    <t>Sample 17</t>
  </si>
  <si>
    <t>B6</t>
  </si>
  <si>
    <t>Sample 18</t>
  </si>
  <si>
    <t>B7</t>
  </si>
  <si>
    <t>Sample 19</t>
  </si>
  <si>
    <t>B8</t>
  </si>
  <si>
    <t>Sample 20</t>
  </si>
  <si>
    <t>B9</t>
  </si>
  <si>
    <t>Sample 21</t>
  </si>
  <si>
    <t>B10</t>
  </si>
  <si>
    <t>Sample 22</t>
  </si>
  <si>
    <t>B11</t>
  </si>
  <si>
    <t>Sample 23</t>
  </si>
  <si>
    <t>B12</t>
  </si>
  <si>
    <t>Sample 24</t>
  </si>
  <si>
    <t>C1</t>
  </si>
  <si>
    <t>Sample 25</t>
  </si>
  <si>
    <t>C2</t>
  </si>
  <si>
    <t>Sample 26</t>
  </si>
  <si>
    <t>C3</t>
  </si>
  <si>
    <t>Sample 27</t>
  </si>
  <si>
    <t>C4</t>
  </si>
  <si>
    <t>Sample 28</t>
  </si>
  <si>
    <t>C5</t>
  </si>
  <si>
    <t>Sample 29</t>
  </si>
  <si>
    <t>C6</t>
  </si>
  <si>
    <t>Sample 30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</si>
  <si>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</si>
  <si>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</si>
  <si>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</si>
  <si>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</si>
  <si>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</si>
  <si>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</si>
  <si>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</si>
  <si>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</si>
  <si>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</si>
  <si>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</si>
  <si>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</si>
  <si>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</si>
  <si>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</si>
  <si>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Sample 37</t>
  </si>
  <si>
    <t>D2</t>
  </si>
  <si>
    <t>Sample 38</t>
  </si>
  <si>
    <t>D3</t>
  </si>
  <si>
    <t>Sample 39</t>
  </si>
  <si>
    <t>D4</t>
  </si>
  <si>
    <t>Sample 40</t>
  </si>
  <si>
    <t>D5</t>
  </si>
  <si>
    <t>Sample 41</t>
  </si>
  <si>
    <t>D6</t>
  </si>
  <si>
    <t>Sample 42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</si>
  <si>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</si>
  <si>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</si>
  <si>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</si>
  <si>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</si>
  <si>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</si>
  <si>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</si>
  <si>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</si>
  <si>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</si>
  <si>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</si>
  <si>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</si>
  <si>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</si>
  <si>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</si>
  <si>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</si>
  <si>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Sample 49</t>
  </si>
  <si>
    <t>E2</t>
  </si>
  <si>
    <t>Sample 50</t>
  </si>
  <si>
    <t>E3</t>
  </si>
  <si>
    <t>Sample 51</t>
  </si>
  <si>
    <t>E4</t>
  </si>
  <si>
    <t>Sample 52</t>
  </si>
  <si>
    <t>E5</t>
  </si>
  <si>
    <t>Sample 53</t>
  </si>
  <si>
    <t>E6</t>
  </si>
  <si>
    <t>Sample 54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</si>
  <si>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</si>
  <si>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</si>
  <si>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</si>
  <si>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</si>
  <si>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</si>
  <si>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</si>
  <si>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</si>
  <si>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</si>
  <si>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</si>
  <si>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</si>
  <si>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</si>
  <si>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</si>
  <si>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</si>
  <si>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Sample 61</t>
  </si>
  <si>
    <t>F2</t>
  </si>
  <si>
    <t>Sample 62</t>
  </si>
  <si>
    <t>F3</t>
  </si>
  <si>
    <t>Sample 63</t>
  </si>
  <si>
    <t>F4</t>
  </si>
  <si>
    <t>Sample 64</t>
  </si>
  <si>
    <t>F5</t>
  </si>
  <si>
    <t>Sample 65</t>
  </si>
  <si>
    <t>F6</t>
  </si>
  <si>
    <t>Sample 66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</si>
  <si>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</si>
  <si>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</si>
  <si>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</si>
  <si>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</si>
  <si>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</si>
  <si>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</si>
  <si>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</si>
  <si>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</si>
  <si>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</si>
  <si>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</si>
  <si>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</si>
  <si>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</si>
  <si>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</si>
  <si>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Sample 73</t>
  </si>
  <si>
    <t>G2</t>
  </si>
  <si>
    <t>Sample 74</t>
  </si>
  <si>
    <t>G3</t>
  </si>
  <si>
    <t>Sample 75</t>
  </si>
  <si>
    <t>G4</t>
  </si>
  <si>
    <t>Sample 76</t>
  </si>
  <si>
    <t>G5</t>
  </si>
  <si>
    <t>Sample 77</t>
  </si>
  <si>
    <t>G6</t>
  </si>
  <si>
    <t>Sample 78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</si>
  <si>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</si>
  <si>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</si>
  <si>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</si>
  <si>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</si>
  <si>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</si>
  <si>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</si>
  <si>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</si>
  <si>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</si>
  <si>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</si>
  <si>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</si>
  <si>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</si>
  <si>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</si>
  <si>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</si>
  <si>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Sample 85</t>
  </si>
  <si>
    <t>H2</t>
  </si>
  <si>
    <t>Sample 86</t>
  </si>
  <si>
    <t>H3</t>
  </si>
  <si>
    <t>Sample 87</t>
  </si>
  <si>
    <t>H4</t>
  </si>
  <si>
    <t>Sample 88</t>
  </si>
  <si>
    <t>H5</t>
  </si>
  <si>
    <t>Sample 89</t>
  </si>
  <si>
    <t>H6</t>
  </si>
  <si>
    <t>Sample 90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</si>
  <si>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</si>
  <si>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</si>
  <si>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</si>
  <si>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</si>
  <si>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</si>
  <si>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</si>
  <si>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</si>
  <si>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</si>
  <si>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</si>
  <si>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</si>
  <si>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</si>
  <si>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</si>
  <si>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Abs Quant/2nd Derivative Max for All Samples (1)</t>
  </si>
  <si>
    <t>pdcPositive</t>
  </si>
  <si>
    <t>cpsNormal</t>
  </si>
  <si>
    <t>pdcNegative</t>
  </si>
  <si>
    <t>test primer set</t>
  </si>
  <si>
    <t>control primer set</t>
  </si>
  <si>
    <t>DNA sample</t>
  </si>
  <si>
    <t>rpsU average</t>
  </si>
  <si>
    <t>stdev</t>
  </si>
  <si>
    <r>
      <rPr>
        <b/>
        <i/>
        <sz val="9"/>
        <rFont val="Arial"/>
        <family val="2"/>
      </rPr>
      <t>tul4</t>
    </r>
    <r>
      <rPr>
        <b/>
        <sz val="9"/>
        <rFont val="Arial"/>
        <family val="2"/>
      </rPr>
      <t xml:space="preserve"> average</t>
    </r>
  </si>
  <si>
    <t>DCt</t>
  </si>
  <si>
    <t>average DCt</t>
  </si>
  <si>
    <t>stdev</t>
    <phoneticPr fontId="0"/>
  </si>
  <si>
    <t>DDCT vs control</t>
  </si>
  <si>
    <t>s</t>
  </si>
  <si>
    <t>1.8^-averDDCT</t>
  </si>
  <si>
    <t xml:space="preserve"> DDCT +/- stdev</t>
  </si>
  <si>
    <t>1.8^-DDCT+/- stdev</t>
  </si>
  <si>
    <t>error bars</t>
  </si>
  <si>
    <t>LVS</t>
  </si>
  <si>
    <t>+</t>
  </si>
  <si>
    <t>LVS A</t>
  </si>
  <si>
    <t>-</t>
  </si>
  <si>
    <r>
      <t xml:space="preserve">LVS </t>
    </r>
    <r>
      <rPr>
        <sz val="11"/>
        <color theme="1"/>
        <rFont val="Aptos Narrow"/>
        <family val="2"/>
      </rPr>
      <t>Δ rpsU2 pF (KRLVS 121) A</t>
    </r>
  </si>
  <si>
    <r>
      <t xml:space="preserve">LVS </t>
    </r>
    <r>
      <rPr>
        <sz val="11"/>
        <color theme="1"/>
        <rFont val="Aptos Narrow"/>
        <family val="2"/>
      </rPr>
      <t xml:space="preserve">Δ rpsU2 pF </t>
    </r>
  </si>
  <si>
    <r>
      <t xml:space="preserve">LVS </t>
    </r>
    <r>
      <rPr>
        <sz val="11"/>
        <color theme="1"/>
        <rFont val="Aptos Narrow"/>
        <family val="2"/>
      </rPr>
      <t xml:space="preserve">ΔrpsU2 pF - rpsU2-V </t>
    </r>
  </si>
  <si>
    <r>
      <t>LVS</t>
    </r>
    <r>
      <rPr>
        <sz val="11"/>
        <color theme="1"/>
        <rFont val="Aptos Narrow"/>
        <family val="2"/>
      </rPr>
      <t>ΔrpsU2 pF - rpsU2-V (KRLVS 123) D</t>
    </r>
  </si>
  <si>
    <t>rpsU error bars</t>
  </si>
  <si>
    <t>rpsU</t>
  </si>
  <si>
    <t>Average Cp</t>
  </si>
  <si>
    <t>St. Dev</t>
  </si>
  <si>
    <t>Primer Set</t>
  </si>
  <si>
    <t>MM1</t>
  </si>
  <si>
    <t>MM2</t>
  </si>
  <si>
    <t>LVS 2</t>
  </si>
  <si>
    <t>LVS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</si>
</sst>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1"/>
      <name val="Arial"/>
      <family val="2"/>
    </font>
    <font>
      <i/>
      <sz val="11"/>
      <color theme="1"/>
      <name val="Arial"/>
      <family val="2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5">
    <xf numFmtId="0" fontId="0" fillId="0" borderId="0" xfId="0"/>
    <xf numFmtId="0" fontId="18" fillId="0" borderId="0" xfId="42"/>
    <xf numFmtId="0" fontId="19" fillId="0" borderId="10" xfId="42" applyFont="1" applyBorder="1" applyAlignment="1">
      <alignment horizontal="center"/>
    </xf>
    <xf numFmtId="0" fontId="20" fillId="33" borderId="10" xfId="42" applyFont="1" applyFill="1" applyBorder="1"/>
    <xf numFmtId="0" fontId="20" fillId="33" borderId="10" xfId="42" applyFont="1" applyFill="1" applyBorder="1" applyAlignment="1">
      <alignment wrapText="1"/>
    </xf>
    <xf numFmtId="0" fontId="20" fillId="33" borderId="11" xfId="42" applyFont="1" applyFill="1" applyBorder="1"/>
    <xf numFmtId="0" fontId="20" fillId="33" borderId="12" xfId="42" applyFont="1" applyFill="1" applyBorder="1" applyAlignment="1">
      <alignment wrapText="1"/>
    </xf>
    <xf numFmtId="0" fontId="20" fillId="33" borderId="10" xfId="42" applyFont="1" applyFill="1" applyBorder="1" applyAlignment="1">
      <alignment horizontal="center" wrapText="1"/>
    </xf>
    <xf numFmtId="0" fontId="20" fillId="0" borderId="10" xfId="42" applyFont="1" applyBorder="1" applyAlignment="1">
      <alignment wrapText="1"/>
    </xf>
    <xf numFmtId="0" fontId="22" fillId="0" borderId="10" xfId="42" applyFont="1" applyBorder="1"/>
    <xf numFmtId="164" fontId="22" fillId="0" borderId="10" xfId="42" applyNumberFormat="1" applyFont="1" applyBorder="1"/>
    <xf numFmtId="2" fontId="22" fillId="0" borderId="10" xfId="42" applyNumberFormat="1" applyFont="1" applyBorder="1"/>
    <xf numFmtId="164" fontId="23" fillId="33" borderId="10" xfId="42" applyNumberFormat="1" applyFont="1" applyFill="1" applyBorder="1"/>
    <xf numFmtId="164" fontId="23" fillId="0" borderId="10" xfId="42" applyNumberFormat="1" applyFont="1" applyBorder="1"/>
    <xf numFmtId="2" fontId="23" fillId="0" borderId="10" xfId="42" applyNumberFormat="1" applyFont="1" applyBorder="1"/>
    <xf numFmtId="0" fontId="0" fillId="0" borderId="10" xfId="0" applyBorder="1"/>
    <xf numFmtId="0" fontId="25" fillId="0" borderId="0" xfId="42" applyFont="1"/>
    <xf numFmtId="0" fontId="26" fillId="0" borderId="0" xfId="42" applyFont="1"/>
    <xf numFmtId="0" fontId="26" fillId="0" borderId="10" xfId="42" applyFont="1" applyBorder="1" applyAlignment="1">
      <alignment horizontal="center" wrapText="1"/>
    </xf>
    <xf numFmtId="0" fontId="27" fillId="0" borderId="10" xfId="42" applyFont="1" applyBorder="1"/>
    <xf numFmtId="0" fontId="26" fillId="0" borderId="10" xfId="42" applyFont="1" applyBorder="1"/>
    <xf numFmtId="0" fontId="26" fillId="0" borderId="13" xfId="42" applyFont="1" applyBorder="1"/>
    <xf numFmtId="164" fontId="26" fillId="0" borderId="10" xfId="42" applyNumberFormat="1" applyFont="1" applyBorder="1"/>
    <xf numFmtId="164" fontId="18" fillId="0" borderId="10" xfId="42" applyNumberFormat="1" applyBorder="1"/>
    <xf numFmtId="0" fontId="18" fillId="0" borderId="10" xfId="42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Transcipt</a:t>
            </a:r>
            <a:r>
              <a:rPr lang="en-US" baseline="0"/>
              <a:t> abundance of rpsU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Analysis!$U$13:$U$15</c:f>
                <c:numCache>
                  <c:formatCode>General</c:formatCode>
                  <c:ptCount val="3"/>
                  <c:pt idx="0">
                    <c:v>0.12704363105157801</c:v>
                  </c:pt>
                  <c:pt idx="1">
                    <c:v>2.1278087108343353</c:v>
                  </c:pt>
                  <c:pt idx="2">
                    <c:v>9.8717490670153007E-2</c:v>
                  </c:pt>
                </c:numCache>
              </c:numRef>
            </c:plus>
            <c:minus>
              <c:numRef>
                <c:f>Analysis!$V$13:$V$15</c:f>
                <c:numCache>
                  <c:formatCode>General</c:formatCode>
                  <c:ptCount val="3"/>
                  <c:pt idx="0">
                    <c:v>0.14553262404696921</c:v>
                  </c:pt>
                  <c:pt idx="1">
                    <c:v>2.5246952733129788</c:v>
                  </c:pt>
                  <c:pt idx="2">
                    <c:v>0.11172309128012958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Analysis!$S$13:$S$15</c:f>
              <c:strCache>
                <c:ptCount val="3"/>
                <c:pt idx="0">
                  <c:v>LVS</c:v>
                </c:pt>
                <c:pt idx="1">
                  <c:v>LVS Δ rpsU2 pF </c:v>
                </c:pt>
                <c:pt idx="2">
                  <c:v>LVS ΔrpsU2 pF - rpsU2-V </c:v>
                </c:pt>
              </c:strCache>
            </c:strRef>
          </c:cat>
          <c:val>
            <c:numRef>
              <c:f>Analysis!$T$13:$T$15</c:f>
              <c:numCache>
                <c:formatCode>0.000</c:formatCode>
                <c:ptCount val="3"/>
                <c:pt idx="0">
                  <c:v>1</c:v>
                </c:pt>
                <c:pt idx="1">
                  <c:v>13.535526527297829</c:v>
                </c:pt>
                <c:pt idx="2" formatCode="General">
                  <c:v>0.84802106045193815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C-43FB-99D3-95BCA871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At val="0.1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rpsU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304800</xdr:colOff>
      <xdr:row>2</xdr:row>
      <xdr:rowOff>101600</xdr:rowOff>
    </xdr:from>
    <xdr:to>
      <xdr:col>32</xdr:col>
      <xdr:colOff>355600</xdr:colOff>
      <xdr:row>20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2C03BC-3BE4-45D1-B84C-23DF12D7D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%20drives\KRamsey%20Lab\Alex\20240325_Alex_q-RTPCR_Real.xlsx" TargetMode="External"/><Relationship Id="rId1" Type="http://schemas.openxmlformats.org/officeDocument/2006/relationships/externalLinkPath" Target="20240325_Alex_q-RTPCR_Re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0325_Alex_PCR_Real"/>
      <sheetName val="Cleaned up"/>
      <sheetName val="Analysis"/>
    </sheetNames>
    <sheetDataSet>
      <sheetData sheetId="0"/>
      <sheetData sheetId="1"/>
      <sheetData sheetId="2">
        <row r="13">
          <cell r="S13" t="str">
            <v>LVS</v>
          </cell>
          <cell r="T13">
            <v>1</v>
          </cell>
          <cell r="U13">
            <v>1.1934341702584117E-3</v>
          </cell>
          <cell r="V13">
            <v>1.1948601571987183E-3</v>
          </cell>
        </row>
        <row r="14">
          <cell r="S14" t="str">
            <v xml:space="preserve">LVS Δ rpsU2 pF </v>
          </cell>
          <cell r="T14">
            <v>27.885916622481773</v>
          </cell>
          <cell r="U14">
            <v>4.8516742367766597E-2</v>
          </cell>
          <cell r="V14">
            <v>4.8601300347336007E-2</v>
          </cell>
        </row>
        <row r="15">
          <cell r="S15" t="str">
            <v xml:space="preserve">LVS ΔrpsU2 pF - rpsU2-V </v>
          </cell>
          <cell r="T15">
            <v>0.83353421624700019</v>
          </cell>
          <cell r="U15">
            <v>2.8071971064713264E-2</v>
          </cell>
          <cell r="V15">
            <v>2.9050335431474616E-2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"/>
  <sheetViews>
    <sheetView workbookViewId="0">
      <selection activeCell="L8" sqref="L8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14</v>
      </c>
      <c r="B2" t="s">
        <v>15</v>
      </c>
      <c r="C2">
        <v>1</v>
      </c>
      <c r="D2" t="s">
        <v>16</v>
      </c>
      <c r="E2" t="s">
        <v>17</v>
      </c>
      <c r="F2" t="s">
        <v>18</v>
      </c>
      <c r="G2" t="s">
        <v>18</v>
      </c>
      <c r="H2" t="s">
        <v>18</v>
      </c>
      <c r="I2" t="s">
        <v>18</v>
      </c>
      <c r="J2" t="s">
        <v>18</v>
      </c>
      <c r="K2" t="s">
        <v>19</v>
      </c>
      <c r="L2">
        <v>0</v>
      </c>
      <c r="M2" t="s">
        <v>20</v>
      </c>
      <c r="N2">
        <v>0</v>
      </c>
    </row>
    <row r="3" spans="1:14" x14ac:dyDescent="0.3">
      <c r="A3" t="s">
        <v>14</v>
      </c>
      <c r="B3" t="s">
        <v>15</v>
      </c>
      <c r="C3">
        <v>1</v>
      </c>
      <c r="D3" t="s">
        <v>21</v>
      </c>
      <c r="E3" t="s">
        <v>22</v>
      </c>
      <c r="F3" t="s">
        <v>18</v>
      </c>
      <c r="G3" t="s">
        <v>18</v>
      </c>
      <c r="H3" t="s">
        <v>18</v>
      </c>
      <c r="I3" t="s">
        <v>18</v>
      </c>
      <c r="J3" t="s">
        <v>18</v>
      </c>
      <c r="K3" t="s">
        <v>19</v>
      </c>
      <c r="L3">
        <v>0</v>
      </c>
      <c r="M3" t="s">
        <v>20</v>
      </c>
      <c r="N3">
        <v>0</v>
      </c>
    </row>
    <row r="4" spans="1:14" x14ac:dyDescent="0.3">
      <c r="A4" t="s">
        <v>14</v>
      </c>
      <c r="B4" t="s">
        <v>15</v>
      </c>
      <c r="C4">
        <v>1</v>
      </c>
      <c r="D4" t="s">
        <v>23</v>
      </c>
      <c r="E4" t="s">
        <v>24</v>
      </c>
      <c r="F4" t="s">
        <v>18</v>
      </c>
      <c r="G4" t="s">
        <v>18</v>
      </c>
      <c r="H4" t="s">
        <v>18</v>
      </c>
      <c r="I4" t="s">
        <v>18</v>
      </c>
      <c r="J4" t="s">
        <v>18</v>
      </c>
      <c r="K4" t="s">
        <v>19</v>
      </c>
      <c r="L4">
        <v>0</v>
      </c>
      <c r="M4" t="s">
        <v>20</v>
      </c>
      <c r="N4">
        <v>0</v>
      </c>
    </row>
    <row r="5" spans="1:14" x14ac:dyDescent="0.3">
      <c r="A5" t="s">
        <v>14</v>
      </c>
      <c r="B5" t="s">
        <v>15</v>
      </c>
      <c r="C5">
        <v>1</v>
      </c>
      <c r="D5" t="s">
        <v>25</v>
      </c>
      <c r="E5" t="s">
        <v>26</v>
      </c>
      <c r="F5" t="s">
        <v>18</v>
      </c>
      <c r="G5" t="s">
        <v>18</v>
      </c>
      <c r="H5" t="s">
        <v>18</v>
      </c>
      <c r="I5" t="s">
        <v>18</v>
      </c>
      <c r="J5" t="s">
        <v>18</v>
      </c>
      <c r="K5" t="s">
        <v>19</v>
      </c>
      <c r="L5">
        <v>0</v>
      </c>
      <c r="M5" t="s">
        <v>20</v>
      </c>
      <c r="N5">
        <v>0</v>
      </c>
    </row>
    <row r="6" spans="1:14" x14ac:dyDescent="0.3">
      <c r="A6" t="s">
        <v>14</v>
      </c>
      <c r="B6" t="s">
        <v>15</v>
      </c>
      <c r="C6">
        <v>1</v>
      </c>
      <c r="D6" t="s">
        <v>27</v>
      </c>
      <c r="E6" t="s">
        <v>28</v>
      </c>
      <c r="F6" t="s">
        <v>18</v>
      </c>
      <c r="G6" t="s">
        <v>18</v>
      </c>
      <c r="H6" t="s">
        <v>18</v>
      </c>
      <c r="I6" t="s">
        <v>18</v>
      </c>
      <c r="J6" t="s">
        <v>18</v>
      </c>
      <c r="K6" t="s">
        <v>19</v>
      </c>
      <c r="L6">
        <v>0</v>
      </c>
      <c r="M6" t="s">
        <v>20</v>
      </c>
      <c r="N6">
        <v>0</v>
      </c>
    </row>
    <row r="7" spans="1:14" x14ac:dyDescent="0.3">
      <c r="A7" t="s">
        <v>14</v>
      </c>
      <c r="B7" t="s">
        <v>15</v>
      </c>
      <c r="C7">
        <v>1</v>
      </c>
      <c r="D7" t="s">
        <v>29</v>
      </c>
      <c r="E7" t="s">
        <v>30</v>
      </c>
      <c r="F7" t="s">
        <v>18</v>
      </c>
      <c r="G7" t="s">
        <v>18</v>
      </c>
      <c r="H7" t="s">
        <v>18</v>
      </c>
      <c r="I7" t="s">
        <v>18</v>
      </c>
      <c r="J7" t="s">
        <v>18</v>
      </c>
      <c r="K7" t="s">
        <v>19</v>
      </c>
      <c r="L7">
        <v>0</v>
      </c>
      <c r="M7" t="s">
        <v>20</v>
      </c>
      <c r="N7">
        <v>0</v>
      </c>
    </row>
    <row r="8" spans="1:14" x14ac:dyDescent="0.3">
      <c r="A8" t="s">
        <v>14</v>
      </c>
      <c r="B8" t="s">
        <v>15</v>
      </c>
      <c r="C8">
        <v>1</v>
      </c>
      <c r="D8" t="s">
        <v>31</v>
      </c>
      <c r="E8" t="s">
        <v>32</v>
      </c>
      <c r="F8" t="s">
        <v>18</v>
      </c>
      <c r="G8" t="s">
        <v>18</v>
      </c>
      <c r="H8" t="s">
        <v>18</v>
      </c>
      <c r="I8" t="s">
        <v>18</v>
      </c>
      <c r="J8" t="s">
        <v>18</v>
      </c>
      <c r="K8" t="s">
        <v>19</v>
      </c>
      <c r="L8">
        <v>0</v>
      </c>
      <c r="M8" t="s">
        <v>20</v>
      </c>
      <c r="N8">
        <v>0</v>
      </c>
    </row>
    <row r="9" spans="1:14" x14ac:dyDescent="0.3">
      <c r="A9" t="s">
        <v>14</v>
      </c>
      <c r="B9" t="s">
        <v>15</v>
      </c>
      <c r="C9">
        <v>1</v>
      </c>
      <c r="D9" t="s">
        <v>33</v>
      </c>
      <c r="E9" t="s">
        <v>34</v>
      </c>
      <c r="F9" t="s">
        <v>18</v>
      </c>
      <c r="G9" t="s">
        <v>18</v>
      </c>
      <c r="H9" t="s">
        <v>18</v>
      </c>
      <c r="I9" t="s">
        <v>18</v>
      </c>
      <c r="J9" t="s">
        <v>18</v>
      </c>
      <c r="K9" t="s">
        <v>19</v>
      </c>
      <c r="L9">
        <v>0</v>
      </c>
      <c r="M9" t="s">
        <v>20</v>
      </c>
      <c r="N9">
        <v>0</v>
      </c>
    </row>
    <row r="10" spans="1:14" x14ac:dyDescent="0.3">
      <c r="A10" t="s">
        <v>14</v>
      </c>
      <c r="B10" t="s">
        <v>15</v>
      </c>
      <c r="C10">
        <v>1</v>
      </c>
      <c r="D10" t="s">
        <v>35</v>
      </c>
      <c r="E10" t="s">
        <v>36</v>
      </c>
      <c r="F10" t="s">
        <v>18</v>
      </c>
      <c r="G10" t="s">
        <v>18</v>
      </c>
      <c r="H10" t="s">
        <v>18</v>
      </c>
      <c r="I10" t="s">
        <v>18</v>
      </c>
      <c r="J10" t="s">
        <v>18</v>
      </c>
      <c r="K10" t="s">
        <v>19</v>
      </c>
      <c r="L10">
        <v>0</v>
      </c>
      <c r="M10" t="s">
        <v>20</v>
      </c>
      <c r="N10">
        <v>0</v>
      </c>
    </row>
    <row r="11" spans="1:14" x14ac:dyDescent="0.3">
      <c r="A11" t="s">
        <v>14</v>
      </c>
      <c r="B11" t="s">
        <v>15</v>
      </c>
      <c r="C11">
        <v>1</v>
      </c>
      <c r="D11" t="s">
        <v>37</v>
      </c>
      <c r="E11" t="s">
        <v>38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19</v>
      </c>
      <c r="L11">
        <v>0</v>
      </c>
      <c r="M11" t="s">
        <v>20</v>
      </c>
      <c r="N11">
        <v>0</v>
      </c>
    </row>
    <row r="12" spans="1:14" x14ac:dyDescent="0.3">
      <c r="A12" t="s">
        <v>14</v>
      </c>
      <c r="B12" t="s">
        <v>15</v>
      </c>
      <c r="C12">
        <v>1</v>
      </c>
      <c r="D12" t="s">
        <v>39</v>
      </c>
      <c r="E12" t="s">
        <v>40</v>
      </c>
      <c r="F12" t="s">
        <v>18</v>
      </c>
      <c r="G12" t="s">
        <v>18</v>
      </c>
      <c r="H12" t="s">
        <v>18</v>
      </c>
      <c r="I12" t="s">
        <v>18</v>
      </c>
      <c r="J12" t="s">
        <v>18</v>
      </c>
      <c r="K12" t="s">
        <v>19</v>
      </c>
      <c r="L12">
        <v>0</v>
      </c>
      <c r="M12" t="s">
        <v>20</v>
      </c>
      <c r="N12">
        <v>0</v>
      </c>
    </row>
    <row r="13" spans="1:14" x14ac:dyDescent="0.3">
      <c r="A13" t="s">
        <v>14</v>
      </c>
      <c r="B13" t="s">
        <v>15</v>
      </c>
      <c r="C13">
        <v>1</v>
      </c>
      <c r="D13" t="s">
        <v>41</v>
      </c>
      <c r="E13" t="s">
        <v>42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19</v>
      </c>
      <c r="L13">
        <v>0</v>
      </c>
      <c r="M13" t="s">
        <v>20</v>
      </c>
      <c r="N13">
        <v>0</v>
      </c>
    </row>
    <row r="14" spans="1:14" x14ac:dyDescent="0.3">
      <c r="A14" t="s">
        <v>14</v>
      </c>
      <c r="B14" t="s">
        <v>15</v>
      </c>
      <c r="C14">
        <v>1</v>
      </c>
      <c r="D14" t="s">
        <v>43</v>
      </c>
      <c r="E14" t="s">
        <v>44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19</v>
      </c>
      <c r="L14">
        <v>0</v>
      </c>
      <c r="M14" t="s">
        <v>20</v>
      </c>
      <c r="N14">
        <v>0</v>
      </c>
    </row>
    <row r="15" spans="1:14" x14ac:dyDescent="0.3">
      <c r="A15" t="s">
        <v>14</v>
      </c>
      <c r="B15" t="s">
        <v>15</v>
      </c>
      <c r="C15">
        <v>1</v>
      </c>
      <c r="D15" t="s">
        <v>45</v>
      </c>
      <c r="E15" t="s">
        <v>46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19</v>
      </c>
      <c r="L15">
        <v>0</v>
      </c>
      <c r="M15" t="s">
        <v>20</v>
      </c>
      <c r="N15">
        <v>0</v>
      </c>
    </row>
    <row r="16" spans="1:14" x14ac:dyDescent="0.3">
      <c r="A16" t="s">
        <v>14</v>
      </c>
      <c r="B16" t="s">
        <v>15</v>
      </c>
      <c r="C16">
        <v>1</v>
      </c>
      <c r="D16" t="s">
        <v>47</v>
      </c>
      <c r="E16" t="s">
        <v>48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19</v>
      </c>
      <c r="L16">
        <v>0</v>
      </c>
      <c r="M16" t="s">
        <v>20</v>
      </c>
      <c r="N16">
        <v>0</v>
      </c>
    </row>
    <row r="17" spans="1:14" x14ac:dyDescent="0.3">
      <c r="A17" t="s">
        <v>14</v>
      </c>
      <c r="B17" t="s">
        <v>15</v>
      </c>
      <c r="C17">
        <v>1</v>
      </c>
      <c r="D17" t="s">
        <v>49</v>
      </c>
      <c r="E17" t="s">
        <v>50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19</v>
      </c>
      <c r="L17">
        <v>0</v>
      </c>
      <c r="M17" t="s">
        <v>20</v>
      </c>
      <c r="N17">
        <v>0</v>
      </c>
    </row>
    <row r="18" spans="1:14" x14ac:dyDescent="0.3">
      <c r="A18" t="s">
        <v>14</v>
      </c>
      <c r="B18" t="s">
        <v>15</v>
      </c>
      <c r="C18">
        <v>1</v>
      </c>
      <c r="D18" t="s">
        <v>51</v>
      </c>
      <c r="E18" t="s">
        <v>52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19</v>
      </c>
      <c r="L18">
        <v>0</v>
      </c>
      <c r="M18" t="s">
        <v>20</v>
      </c>
      <c r="N18">
        <v>0</v>
      </c>
    </row>
    <row r="19" spans="1:14" x14ac:dyDescent="0.3">
      <c r="A19" t="s">
        <v>14</v>
      </c>
      <c r="B19" t="s">
        <v>15</v>
      </c>
      <c r="C19">
        <v>1</v>
      </c>
      <c r="D19" t="s">
        <v>53</v>
      </c>
      <c r="E19" t="s">
        <v>54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19</v>
      </c>
      <c r="L19">
        <v>0</v>
      </c>
      <c r="M19" t="s">
        <v>20</v>
      </c>
      <c r="N19">
        <v>0</v>
      </c>
    </row>
    <row r="20" spans="1:14" x14ac:dyDescent="0.3">
      <c r="A20" t="s">
        <v>14</v>
      </c>
      <c r="B20" t="s">
        <v>15</v>
      </c>
      <c r="C20">
        <v>1</v>
      </c>
      <c r="D20" t="s">
        <v>55</v>
      </c>
      <c r="E20" t="s">
        <v>56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19</v>
      </c>
      <c r="L20">
        <v>0</v>
      </c>
      <c r="M20" t="s">
        <v>20</v>
      </c>
      <c r="N20">
        <v>0</v>
      </c>
    </row>
    <row r="21" spans="1:14" x14ac:dyDescent="0.3">
      <c r="A21" t="s">
        <v>14</v>
      </c>
      <c r="B21" t="s">
        <v>15</v>
      </c>
      <c r="C21">
        <v>1</v>
      </c>
      <c r="D21" t="s">
        <v>57</v>
      </c>
      <c r="E21" t="s">
        <v>58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19</v>
      </c>
      <c r="L21">
        <v>0</v>
      </c>
      <c r="M21" t="s">
        <v>20</v>
      </c>
      <c r="N21">
        <v>0</v>
      </c>
    </row>
    <row r="22" spans="1:14" x14ac:dyDescent="0.3">
      <c r="A22" t="s">
        <v>14</v>
      </c>
      <c r="B22" t="s">
        <v>15</v>
      </c>
      <c r="C22">
        <v>1</v>
      </c>
      <c r="D22" t="s">
        <v>59</v>
      </c>
      <c r="E22" t="s">
        <v>60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19</v>
      </c>
      <c r="L22">
        <v>0</v>
      </c>
      <c r="M22" t="s">
        <v>20</v>
      </c>
      <c r="N22">
        <v>0</v>
      </c>
    </row>
    <row r="23" spans="1:14" x14ac:dyDescent="0.3">
      <c r="A23" t="s">
        <v>14</v>
      </c>
      <c r="B23" t="s">
        <v>15</v>
      </c>
      <c r="C23">
        <v>1</v>
      </c>
      <c r="D23" t="s">
        <v>61</v>
      </c>
      <c r="E23" t="s">
        <v>62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19</v>
      </c>
      <c r="L23">
        <v>0</v>
      </c>
      <c r="M23" t="s">
        <v>20</v>
      </c>
      <c r="N23">
        <v>0</v>
      </c>
    </row>
    <row r="24" spans="1:14" x14ac:dyDescent="0.3">
      <c r="A24" t="s">
        <v>14</v>
      </c>
      <c r="B24" t="s">
        <v>15</v>
      </c>
      <c r="C24">
        <v>1</v>
      </c>
      <c r="D24" t="s">
        <v>63</v>
      </c>
      <c r="E24" t="s">
        <v>64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19</v>
      </c>
      <c r="L24">
        <v>0</v>
      </c>
      <c r="M24" t="s">
        <v>20</v>
      </c>
      <c r="N24">
        <v>0</v>
      </c>
    </row>
    <row r="25" spans="1:14" x14ac:dyDescent="0.3">
      <c r="A25" t="s">
        <v>14</v>
      </c>
      <c r="B25" t="s">
        <v>15</v>
      </c>
      <c r="C25">
        <v>1</v>
      </c>
      <c r="D25" t="s">
        <v>65</v>
      </c>
      <c r="E25" t="s">
        <v>66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19</v>
      </c>
      <c r="L25">
        <v>0</v>
      </c>
      <c r="M25" t="s">
        <v>20</v>
      </c>
      <c r="N25">
        <v>0</v>
      </c>
    </row>
    <row r="26" spans="1:14" x14ac:dyDescent="0.3">
      <c r="A26" t="s">
        <v>14</v>
      </c>
      <c r="B26" t="s">
        <v>15</v>
      </c>
      <c r="C26">
        <v>1</v>
      </c>
      <c r="D26" t="s">
        <v>67</v>
      </c>
      <c r="E26" t="s">
        <v>68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19</v>
      </c>
      <c r="L26">
        <v>0</v>
      </c>
      <c r="M26" t="s">
        <v>20</v>
      </c>
      <c r="N26">
        <v>0</v>
      </c>
    </row>
    <row r="27" spans="1:14" x14ac:dyDescent="0.3">
      <c r="A27" t="s">
        <v>14</v>
      </c>
      <c r="B27" t="s">
        <v>15</v>
      </c>
      <c r="C27">
        <v>1</v>
      </c>
      <c r="D27" t="s">
        <v>69</v>
      </c>
      <c r="E27" t="s">
        <v>70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19</v>
      </c>
      <c r="L27">
        <v>0</v>
      </c>
      <c r="M27" t="s">
        <v>20</v>
      </c>
      <c r="N27">
        <v>0</v>
      </c>
    </row>
    <row r="28" spans="1:14" x14ac:dyDescent="0.3">
      <c r="A28" t="s">
        <v>14</v>
      </c>
      <c r="B28" t="s">
        <v>15</v>
      </c>
      <c r="C28">
        <v>1</v>
      </c>
      <c r="D28" t="s">
        <v>71</v>
      </c>
      <c r="E28" t="s">
        <v>72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19</v>
      </c>
      <c r="L28">
        <v>0</v>
      </c>
      <c r="M28" t="s">
        <v>20</v>
      </c>
      <c r="N28">
        <v>0</v>
      </c>
    </row>
    <row r="29" spans="1:14" x14ac:dyDescent="0.3">
      <c r="A29" t="s">
        <v>14</v>
      </c>
      <c r="B29" t="s">
        <v>15</v>
      </c>
      <c r="C29">
        <v>1</v>
      </c>
      <c r="D29" t="s">
        <v>73</v>
      </c>
      <c r="E29" t="s">
        <v>74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19</v>
      </c>
      <c r="L29">
        <v>0</v>
      </c>
      <c r="M29" t="s">
        <v>20</v>
      </c>
      <c r="N29">
        <v>0</v>
      </c>
    </row>
    <row r="30" spans="1:14" x14ac:dyDescent="0.3">
      <c r="A30" t="s">
        <v>14</v>
      </c>
      <c r="B30" t="s">
        <v>15</v>
      </c>
      <c r="C30">
        <v>1</v>
      </c>
      <c r="D30" t="s">
        <v>75</v>
      </c>
      <c r="E30" t="s">
        <v>76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19</v>
      </c>
      <c r="L30">
        <v>0</v>
      </c>
      <c r="M30" t="s">
        <v>20</v>
      </c>
      <c r="N30">
        <v>0</v>
      </c>
    </row>
    <row r="31" spans="1:14" x14ac:dyDescent="0.3">
      <c r="A31" t="s">
        <v>14</v>
      </c>
      <c r="B31" t="s">
        <v>15</v>
      </c>
      <c r="C31">
        <v>1</v>
      </c>
      <c r="D31" t="s">
        <v>77</v>
      </c>
      <c r="E31" t="s">
        <v>78</v>
      </c>
      <c r="F31" t="s">
        <v>18</v>
      </c>
      <c r="G31" t="s">
        <v>18</v>
      </c>
      <c r="H31" t="s">
        <v>18</v>
      </c>
      <c r="I31" t="s">
        <v>18</v>
      </c>
      <c r="J31" t="s">
        <v>18</v>
      </c>
      <c r="K31" t="s">
        <v>19</v>
      </c>
      <c r="L31">
        <v>0</v>
      </c>
      <c r="M31" t="s">
        <v>20</v>
      </c>
      <c r="N31">
        <v>0</v>
      </c>
    </row>
    <row r="32" spans="1:14" x14ac:dyDescent="0.3">
      <c r="A32" t="s">
        <v>14</v>
      </c>
      <c r="B32" t="s">
        <v>15</v>
      </c>
      <c r="C32">
        <v>1</v>
      </c>
      <c r="D32" t="s">
        <v>79</v>
      </c>
      <c r="E32" t="s">
        <v>80</v>
      </c>
      <c r="F32" t="s">
        <v>18</v>
      </c>
      <c r="G32" t="s">
        <v>18</v>
      </c>
      <c r="H32" t="s">
        <v>18</v>
      </c>
      <c r="I32" t="s">
        <v>18</v>
      </c>
      <c r="J32" t="s">
        <v>18</v>
      </c>
      <c r="K32" t="s">
        <v>19</v>
      </c>
      <c r="L32">
        <v>0</v>
      </c>
      <c r="M32" t="s">
        <v>20</v>
      </c>
      <c r="N32">
        <v>0</v>
      </c>
    </row>
    <row r="33" spans="1:14" x14ac:dyDescent="0.3">
      <c r="A33" t="s">
        <v>14</v>
      </c>
      <c r="B33" t="s">
        <v>15</v>
      </c>
      <c r="C33">
        <v>1</v>
      </c>
      <c r="D33" t="s">
        <v>81</v>
      </c>
      <c r="E33" t="s">
        <v>82</v>
      </c>
      <c r="F33" t="s">
        <v>18</v>
      </c>
      <c r="G33" t="s">
        <v>18</v>
      </c>
      <c r="H33" t="s">
        <v>18</v>
      </c>
      <c r="I33" t="s">
        <v>18</v>
      </c>
      <c r="J33" t="s">
        <v>18</v>
      </c>
      <c r="K33" t="s">
        <v>19</v>
      </c>
      <c r="L33">
        <v>0</v>
      </c>
      <c r="M33" t="s">
        <v>20</v>
      </c>
      <c r="N33">
        <v>0</v>
      </c>
    </row>
    <row r="34" spans="1:14" x14ac:dyDescent="0.3">
      <c r="A34" t="s">
        <v>14</v>
      </c>
      <c r="B34" t="s">
        <v>15</v>
      </c>
      <c r="C34">
        <v>1</v>
      </c>
      <c r="D34" t="s">
        <v>83</v>
      </c>
      <c r="E34" t="s">
        <v>84</v>
      </c>
      <c r="F34" t="s">
        <v>18</v>
      </c>
      <c r="G34" t="s">
        <v>18</v>
      </c>
      <c r="H34" t="s">
        <v>18</v>
      </c>
      <c r="I34" t="s">
        <v>18</v>
      </c>
      <c r="J34" t="s">
        <v>18</v>
      </c>
      <c r="K34" t="s">
        <v>19</v>
      </c>
      <c r="L34">
        <v>0</v>
      </c>
      <c r="M34" t="s">
        <v>20</v>
      </c>
      <c r="N34">
        <v>0</v>
      </c>
    </row>
    <row r="35" spans="1:14" x14ac:dyDescent="0.3">
      <c r="A35" t="s">
        <v>14</v>
      </c>
      <c r="B35" t="s">
        <v>15</v>
      </c>
      <c r="C35">
        <v>1</v>
      </c>
      <c r="D35" t="s">
        <v>85</v>
      </c>
      <c r="E35" t="s">
        <v>86</v>
      </c>
      <c r="F35" t="s">
        <v>18</v>
      </c>
      <c r="G35" t="s">
        <v>18</v>
      </c>
      <c r="H35" t="s">
        <v>18</v>
      </c>
      <c r="I35" t="s">
        <v>18</v>
      </c>
      <c r="J35" t="s">
        <v>18</v>
      </c>
      <c r="K35" t="s">
        <v>19</v>
      </c>
      <c r="L35">
        <v>0</v>
      </c>
      <c r="M35" t="s">
        <v>20</v>
      </c>
      <c r="N35">
        <v>0</v>
      </c>
    </row>
    <row r="36" spans="1:14" x14ac:dyDescent="0.3">
      <c r="A36" t="s">
        <v>14</v>
      </c>
      <c r="B36" t="s">
        <v>15</v>
      </c>
      <c r="C36">
        <v>1</v>
      </c>
      <c r="D36" t="s">
        <v>87</v>
      </c>
      <c r="E36" t="s">
        <v>88</v>
      </c>
      <c r="F36" t="s">
        <v>18</v>
      </c>
      <c r="G36" t="s">
        <v>18</v>
      </c>
      <c r="H36" t="s">
        <v>18</v>
      </c>
      <c r="I36" t="s">
        <v>18</v>
      </c>
      <c r="J36" t="s">
        <v>18</v>
      </c>
      <c r="K36" t="s">
        <v>19</v>
      </c>
      <c r="L36">
        <v>0</v>
      </c>
      <c r="M36" t="s">
        <v>20</v>
      </c>
      <c r="N36">
        <v>0</v>
      </c>
    </row>
    <row r="37" spans="1:14" x14ac:dyDescent="0.3">
      <c r="A37" t="s">
        <v>14</v>
      </c>
      <c r="B37" t="s">
        <v>15</v>
      </c>
      <c r="C37">
        <v>1</v>
      </c>
      <c r="D37" t="s">
        <v>89</v>
      </c>
      <c r="E37" t="s">
        <v>90</v>
      </c>
      <c r="F37" t="s">
        <v>18</v>
      </c>
      <c r="G37" t="s">
        <v>18</v>
      </c>
      <c r="H37" t="s">
        <v>18</v>
      </c>
      <c r="I37" t="s">
        <v>18</v>
      </c>
      <c r="J37" t="s">
        <v>18</v>
      </c>
      <c r="K37" t="s">
        <v>19</v>
      </c>
      <c r="L37">
        <v>0</v>
      </c>
      <c r="M37" t="s">
        <v>20</v>
      </c>
      <c r="N37">
        <v>0</v>
      </c>
    </row>
    <row r="38" spans="1:14" x14ac:dyDescent="0.3">
      <c r="A38" t="s">
        <v>14</v>
      </c>
      <c r="B38" t="s">
        <v>15</v>
      </c>
      <c r="C38">
        <v>1</v>
      </c>
      <c r="D38" t="s">
        <v>91</v>
      </c>
      <c r="E38" t="s">
        <v>92</v>
      </c>
      <c r="F38" t="s">
        <v>18</v>
      </c>
      <c r="G38" t="s">
        <v>18</v>
      </c>
      <c r="H38" t="s">
        <v>18</v>
      </c>
      <c r="I38" t="s">
        <v>18</v>
      </c>
      <c r="J38" t="s">
        <v>18</v>
      </c>
      <c r="K38" t="s">
        <v>19</v>
      </c>
      <c r="L38">
        <v>0</v>
      </c>
      <c r="M38" t="s">
        <v>20</v>
      </c>
      <c r="N38">
        <v>0</v>
      </c>
    </row>
    <row r="39" spans="1:14" x14ac:dyDescent="0.3">
      <c r="A39" t="s">
        <v>14</v>
      </c>
      <c r="B39" t="s">
        <v>15</v>
      </c>
      <c r="C39">
        <v>1</v>
      </c>
      <c r="D39" t="s">
        <v>93</v>
      </c>
      <c r="E39" t="s">
        <v>94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19</v>
      </c>
      <c r="L39">
        <v>0</v>
      </c>
      <c r="M39" t="s">
        <v>20</v>
      </c>
      <c r="N39">
        <v>0</v>
      </c>
    </row>
    <row r="40" spans="1:14" x14ac:dyDescent="0.3">
      <c r="A40" t="s">
        <v>14</v>
      </c>
      <c r="B40" t="s">
        <v>15</v>
      </c>
      <c r="C40">
        <v>1</v>
      </c>
      <c r="D40" t="s">
        <v>95</v>
      </c>
      <c r="E40" t="s">
        <v>96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19</v>
      </c>
      <c r="L40">
        <v>0</v>
      </c>
      <c r="M40" t="s">
        <v>20</v>
      </c>
      <c r="N40">
        <v>0</v>
      </c>
    </row>
    <row r="41" spans="1:14" x14ac:dyDescent="0.3">
      <c r="A41" t="s">
        <v>14</v>
      </c>
      <c r="B41" t="s">
        <v>15</v>
      </c>
      <c r="C41">
        <v>1</v>
      </c>
      <c r="D41" t="s">
        <v>97</v>
      </c>
      <c r="E41" t="s">
        <v>98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19</v>
      </c>
      <c r="L41">
        <v>0</v>
      </c>
      <c r="M41" t="s">
        <v>20</v>
      </c>
      <c r="N41">
        <v>0</v>
      </c>
    </row>
    <row r="42" spans="1:14" x14ac:dyDescent="0.3">
      <c r="A42" t="s">
        <v>14</v>
      </c>
      <c r="B42" t="s">
        <v>15</v>
      </c>
      <c r="C42">
        <v>1</v>
      </c>
      <c r="D42" t="s">
        <v>99</v>
      </c>
      <c r="E42" t="s">
        <v>100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19</v>
      </c>
      <c r="L42">
        <v>0</v>
      </c>
      <c r="M42" t="s">
        <v>20</v>
      </c>
      <c r="N42">
        <v>0</v>
      </c>
    </row>
    <row r="43" spans="1:14" x14ac:dyDescent="0.3">
      <c r="A43" t="s">
        <v>14</v>
      </c>
      <c r="B43" t="s">
        <v>15</v>
      </c>
      <c r="C43">
        <v>1</v>
      </c>
      <c r="D43" t="s">
        <v>101</v>
      </c>
      <c r="E43" t="s">
        <v>102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19</v>
      </c>
      <c r="L43">
        <v>0</v>
      </c>
      <c r="M43" t="s">
        <v>20</v>
      </c>
      <c r="N43">
        <v>0</v>
      </c>
    </row>
    <row r="44" spans="1:14" x14ac:dyDescent="0.3">
      <c r="A44" t="s">
        <v>14</v>
      </c>
      <c r="B44" t="s">
        <v>15</v>
      </c>
      <c r="C44">
        <v>1</v>
      </c>
      <c r="D44" t="s">
        <v>103</v>
      </c>
      <c r="E44" t="s">
        <v>104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19</v>
      </c>
      <c r="L44">
        <v>0</v>
      </c>
      <c r="M44" t="s">
        <v>20</v>
      </c>
      <c r="N44">
        <v>0</v>
      </c>
    </row>
    <row r="45" spans="1:14" x14ac:dyDescent="0.3">
      <c r="A45" t="s">
        <v>14</v>
      </c>
      <c r="B45" t="s">
        <v>15</v>
      </c>
      <c r="C45">
        <v>1</v>
      </c>
      <c r="D45" t="s">
        <v>105</v>
      </c>
      <c r="E45" t="s">
        <v>106</v>
      </c>
      <c r="F45" t="s">
        <v>18</v>
      </c>
      <c r="G45" t="s">
        <v>18</v>
      </c>
      <c r="H45" t="s">
        <v>18</v>
      </c>
      <c r="I45" t="s">
        <v>18</v>
      </c>
      <c r="J45" t="s">
        <v>18</v>
      </c>
      <c r="K45" t="s">
        <v>19</v>
      </c>
      <c r="L45">
        <v>0</v>
      </c>
      <c r="M45" t="s">
        <v>20</v>
      </c>
      <c r="N45">
        <v>0</v>
      </c>
    </row>
    <row r="46" spans="1:14" x14ac:dyDescent="0.3">
      <c r="A46" t="s">
        <v>14</v>
      </c>
      <c r="B46" t="s">
        <v>15</v>
      </c>
      <c r="C46">
        <v>1</v>
      </c>
      <c r="D46" t="s">
        <v>107</v>
      </c>
      <c r="E46" t="s">
        <v>108</v>
      </c>
      <c r="F46" t="s">
        <v>18</v>
      </c>
      <c r="G46" t="s">
        <v>18</v>
      </c>
      <c r="H46" t="s">
        <v>18</v>
      </c>
      <c r="I46" t="s">
        <v>18</v>
      </c>
      <c r="J46" t="s">
        <v>18</v>
      </c>
      <c r="K46" t="s">
        <v>19</v>
      </c>
      <c r="L46">
        <v>0</v>
      </c>
      <c r="M46" t="s">
        <v>20</v>
      </c>
      <c r="N46">
        <v>0</v>
      </c>
    </row>
    <row r="47" spans="1:14" x14ac:dyDescent="0.3">
      <c r="A47" t="s">
        <v>14</v>
      </c>
      <c r="B47" t="s">
        <v>15</v>
      </c>
      <c r="C47">
        <v>1</v>
      </c>
      <c r="D47" t="s">
        <v>109</v>
      </c>
      <c r="E47" t="s">
        <v>110</v>
      </c>
      <c r="F47" t="s">
        <v>18</v>
      </c>
      <c r="G47" t="s">
        <v>18</v>
      </c>
      <c r="H47" t="s">
        <v>18</v>
      </c>
      <c r="I47" t="s">
        <v>18</v>
      </c>
      <c r="J47" t="s">
        <v>18</v>
      </c>
      <c r="K47" t="s">
        <v>19</v>
      </c>
      <c r="L47">
        <v>0</v>
      </c>
      <c r="M47" t="s">
        <v>20</v>
      </c>
      <c r="N47">
        <v>0</v>
      </c>
    </row>
    <row r="48" spans="1:14" x14ac:dyDescent="0.3">
      <c r="A48" t="s">
        <v>14</v>
      </c>
      <c r="B48" t="s">
        <v>15</v>
      </c>
      <c r="C48">
        <v>1</v>
      </c>
      <c r="D48" t="s">
        <v>111</v>
      </c>
      <c r="E48" t="s">
        <v>112</v>
      </c>
      <c r="F48" t="s">
        <v>18</v>
      </c>
      <c r="G48" t="s">
        <v>18</v>
      </c>
      <c r="H48" t="s">
        <v>18</v>
      </c>
      <c r="I48" t="s">
        <v>18</v>
      </c>
      <c r="J48" t="s">
        <v>18</v>
      </c>
      <c r="K48" t="s">
        <v>19</v>
      </c>
      <c r="L48">
        <v>0</v>
      </c>
      <c r="M48" t="s">
        <v>20</v>
      </c>
      <c r="N48">
        <v>0</v>
      </c>
    </row>
    <row r="49" spans="1:14" x14ac:dyDescent="0.3">
      <c r="A49" t="s">
        <v>14</v>
      </c>
      <c r="B49" t="s">
        <v>15</v>
      </c>
      <c r="C49">
        <v>1</v>
      </c>
      <c r="D49" t="s">
        <v>113</v>
      </c>
      <c r="E49" t="s">
        <v>114</v>
      </c>
      <c r="F49" t="s">
        <v>18</v>
      </c>
      <c r="G49" t="s">
        <v>18</v>
      </c>
      <c r="H49" t="s">
        <v>18</v>
      </c>
      <c r="I49" t="s">
        <v>18</v>
      </c>
      <c r="J49" t="s">
        <v>18</v>
      </c>
      <c r="K49" t="s">
        <v>19</v>
      </c>
      <c r="L49">
        <v>0</v>
      </c>
      <c r="M49" t="s">
        <v>20</v>
      </c>
      <c r="N49">
        <v>0</v>
      </c>
    </row>
    <row r="50" spans="1:14" x14ac:dyDescent="0.3">
      <c r="A50" t="s">
        <v>14</v>
      </c>
      <c r="B50" t="s">
        <v>15</v>
      </c>
      <c r="C50">
        <v>1</v>
      </c>
      <c r="D50" t="s">
        <v>115</v>
      </c>
      <c r="E50" t="s">
        <v>116</v>
      </c>
      <c r="F50" t="s">
        <v>18</v>
      </c>
      <c r="G50" t="s">
        <v>18</v>
      </c>
      <c r="H50" t="s">
        <v>18</v>
      </c>
      <c r="I50" t="s">
        <v>18</v>
      </c>
      <c r="J50" t="s">
        <v>18</v>
      </c>
      <c r="K50" t="s">
        <v>19</v>
      </c>
      <c r="L50">
        <v>0</v>
      </c>
      <c r="M50" t="s">
        <v>20</v>
      </c>
      <c r="N50">
        <v>0</v>
      </c>
    </row>
    <row r="51" spans="1:14" x14ac:dyDescent="0.3">
      <c r="A51" t="s">
        <v>14</v>
      </c>
      <c r="B51" t="s">
        <v>15</v>
      </c>
      <c r="C51">
        <v>1</v>
      </c>
      <c r="D51" t="s">
        <v>117</v>
      </c>
      <c r="E51" t="s">
        <v>118</v>
      </c>
      <c r="F51" t="s">
        <v>18</v>
      </c>
      <c r="G51" t="s">
        <v>18</v>
      </c>
      <c r="H51" t="s">
        <v>18</v>
      </c>
      <c r="I51" t="s">
        <v>18</v>
      </c>
      <c r="J51" t="s">
        <v>18</v>
      </c>
      <c r="K51" t="s">
        <v>19</v>
      </c>
      <c r="L51">
        <v>0</v>
      </c>
      <c r="M51" t="s">
        <v>20</v>
      </c>
      <c r="N51">
        <v>0</v>
      </c>
    </row>
    <row r="52" spans="1:14" x14ac:dyDescent="0.3">
      <c r="A52" t="s">
        <v>14</v>
      </c>
      <c r="B52" t="s">
        <v>15</v>
      </c>
      <c r="C52">
        <v>1</v>
      </c>
      <c r="D52" t="s">
        <v>119</v>
      </c>
      <c r="E52" t="s">
        <v>120</v>
      </c>
      <c r="F52" t="s">
        <v>18</v>
      </c>
      <c r="G52" t="s">
        <v>18</v>
      </c>
      <c r="H52" t="s">
        <v>18</v>
      </c>
      <c r="I52" t="s">
        <v>18</v>
      </c>
      <c r="J52" t="s">
        <v>18</v>
      </c>
      <c r="K52" t="s">
        <v>19</v>
      </c>
      <c r="L52">
        <v>0</v>
      </c>
      <c r="M52" t="s">
        <v>20</v>
      </c>
      <c r="N52">
        <v>0</v>
      </c>
    </row>
    <row r="53" spans="1:14" x14ac:dyDescent="0.3">
      <c r="A53" t="s">
        <v>14</v>
      </c>
      <c r="B53" t="s">
        <v>15</v>
      </c>
      <c r="C53">
        <v>1</v>
      </c>
      <c r="D53" t="s">
        <v>121</v>
      </c>
      <c r="E53" t="s">
        <v>122</v>
      </c>
      <c r="F53" t="s">
        <v>18</v>
      </c>
      <c r="G53" t="s">
        <v>18</v>
      </c>
      <c r="H53" t="s">
        <v>18</v>
      </c>
      <c r="I53" t="s">
        <v>18</v>
      </c>
      <c r="J53" t="s">
        <v>18</v>
      </c>
      <c r="K53" t="s">
        <v>19</v>
      </c>
      <c r="L53">
        <v>0</v>
      </c>
      <c r="M53" t="s">
        <v>20</v>
      </c>
      <c r="N53">
        <v>0</v>
      </c>
    </row>
    <row r="54" spans="1:14" x14ac:dyDescent="0.3">
      <c r="A54" t="s">
        <v>14</v>
      </c>
      <c r="B54" t="s">
        <v>15</v>
      </c>
      <c r="C54">
        <v>1</v>
      </c>
      <c r="D54" t="s">
        <v>123</v>
      </c>
      <c r="E54" t="s">
        <v>124</v>
      </c>
      <c r="F54" t="s">
        <v>18</v>
      </c>
      <c r="G54" t="s">
        <v>18</v>
      </c>
      <c r="H54" t="s">
        <v>18</v>
      </c>
      <c r="I54" t="s">
        <v>18</v>
      </c>
      <c r="J54" t="s">
        <v>18</v>
      </c>
      <c r="K54" t="s">
        <v>19</v>
      </c>
      <c r="L54">
        <v>0</v>
      </c>
      <c r="M54" t="s">
        <v>20</v>
      </c>
      <c r="N54">
        <v>0</v>
      </c>
    </row>
    <row r="55" spans="1:14" x14ac:dyDescent="0.3">
      <c r="A55" t="s">
        <v>14</v>
      </c>
      <c r="B55" t="s">
        <v>15</v>
      </c>
      <c r="C55">
        <v>1</v>
      </c>
      <c r="D55" t="s">
        <v>125</v>
      </c>
      <c r="E55" t="s">
        <v>126</v>
      </c>
      <c r="F55" t="s">
        <v>18</v>
      </c>
      <c r="G55" t="s">
        <v>18</v>
      </c>
      <c r="H55" t="s">
        <v>18</v>
      </c>
      <c r="I55" t="s">
        <v>18</v>
      </c>
      <c r="J55" t="s">
        <v>18</v>
      </c>
      <c r="K55" t="s">
        <v>19</v>
      </c>
      <c r="L55">
        <v>0</v>
      </c>
      <c r="M55" t="s">
        <v>20</v>
      </c>
      <c r="N55">
        <v>0</v>
      </c>
    </row>
    <row r="56" spans="1:14" x14ac:dyDescent="0.3">
      <c r="A56" t="s">
        <v>14</v>
      </c>
      <c r="B56" t="s">
        <v>15</v>
      </c>
      <c r="C56">
        <v>1</v>
      </c>
      <c r="D56" t="s">
        <v>127</v>
      </c>
      <c r="E56" t="s">
        <v>128</v>
      </c>
      <c r="F56" t="s">
        <v>18</v>
      </c>
      <c r="G56" t="s">
        <v>18</v>
      </c>
      <c r="H56" t="s">
        <v>18</v>
      </c>
      <c r="I56" t="s">
        <v>18</v>
      </c>
      <c r="J56" t="s">
        <v>18</v>
      </c>
      <c r="K56" t="s">
        <v>19</v>
      </c>
      <c r="L56">
        <v>0</v>
      </c>
      <c r="M56" t="s">
        <v>20</v>
      </c>
      <c r="N56">
        <v>0</v>
      </c>
    </row>
    <row r="57" spans="1:14" x14ac:dyDescent="0.3">
      <c r="A57" t="s">
        <v>14</v>
      </c>
      <c r="B57" t="s">
        <v>15</v>
      </c>
      <c r="C57">
        <v>1</v>
      </c>
      <c r="D57" t="s">
        <v>129</v>
      </c>
      <c r="E57" t="s">
        <v>130</v>
      </c>
      <c r="F57" t="s">
        <v>18</v>
      </c>
      <c r="G57" t="s">
        <v>18</v>
      </c>
      <c r="H57" t="s">
        <v>18</v>
      </c>
      <c r="I57" t="s">
        <v>18</v>
      </c>
      <c r="J57" t="s">
        <v>18</v>
      </c>
      <c r="K57" t="s">
        <v>19</v>
      </c>
      <c r="L57">
        <v>0</v>
      </c>
      <c r="M57" t="s">
        <v>20</v>
      </c>
      <c r="N57">
        <v>0</v>
      </c>
    </row>
    <row r="58" spans="1:14" x14ac:dyDescent="0.3">
      <c r="A58" t="s">
        <v>14</v>
      </c>
      <c r="B58" t="s">
        <v>15</v>
      </c>
      <c r="C58">
        <v>1</v>
      </c>
      <c r="D58" t="s">
        <v>131</v>
      </c>
      <c r="E58" t="s">
        <v>132</v>
      </c>
      <c r="F58" t="s">
        <v>18</v>
      </c>
      <c r="G58" t="s">
        <v>18</v>
      </c>
      <c r="H58" t="s">
        <v>18</v>
      </c>
      <c r="I58" t="s">
        <v>18</v>
      </c>
      <c r="J58" t="s">
        <v>18</v>
      </c>
      <c r="K58" t="s">
        <v>19</v>
      </c>
      <c r="L58">
        <v>0</v>
      </c>
      <c r="M58" t="s">
        <v>20</v>
      </c>
      <c r="N58">
        <v>0</v>
      </c>
    </row>
    <row r="59" spans="1:14" x14ac:dyDescent="0.3">
      <c r="A59" t="s">
        <v>14</v>
      </c>
      <c r="B59" t="s">
        <v>15</v>
      </c>
      <c r="C59">
        <v>1</v>
      </c>
      <c r="D59" t="s">
        <v>133</v>
      </c>
      <c r="E59" t="s">
        <v>134</v>
      </c>
      <c r="F59" t="s">
        <v>18</v>
      </c>
      <c r="G59" t="s">
        <v>18</v>
      </c>
      <c r="H59" t="s">
        <v>18</v>
      </c>
      <c r="I59" t="s">
        <v>18</v>
      </c>
      <c r="J59" t="s">
        <v>18</v>
      </c>
      <c r="K59" t="s">
        <v>19</v>
      </c>
      <c r="L59">
        <v>0</v>
      </c>
      <c r="M59" t="s">
        <v>20</v>
      </c>
      <c r="N59">
        <v>0</v>
      </c>
    </row>
    <row r="60" spans="1:14" x14ac:dyDescent="0.3">
      <c r="A60" t="s">
        <v>14</v>
      </c>
      <c r="B60" t="s">
        <v>15</v>
      </c>
      <c r="C60">
        <v>1</v>
      </c>
      <c r="D60" t="s">
        <v>135</v>
      </c>
      <c r="E60" t="s">
        <v>136</v>
      </c>
      <c r="F60" t="s">
        <v>18</v>
      </c>
      <c r="G60" t="s">
        <v>18</v>
      </c>
      <c r="H60" t="s">
        <v>18</v>
      </c>
      <c r="I60" t="s">
        <v>18</v>
      </c>
      <c r="J60" t="s">
        <v>18</v>
      </c>
      <c r="K60" t="s">
        <v>19</v>
      </c>
      <c r="L60">
        <v>0</v>
      </c>
      <c r="M60" t="s">
        <v>20</v>
      </c>
      <c r="N60">
        <v>0</v>
      </c>
    </row>
    <row r="61" spans="1:14" x14ac:dyDescent="0.3">
      <c r="A61" t="s">
        <v>14</v>
      </c>
      <c r="B61" t="s">
        <v>15</v>
      </c>
      <c r="C61">
        <v>1</v>
      </c>
      <c r="D61" t="s">
        <v>137</v>
      </c>
      <c r="E61" t="s">
        <v>138</v>
      </c>
      <c r="F61" t="s">
        <v>18</v>
      </c>
      <c r="G61" t="s">
        <v>18</v>
      </c>
      <c r="H61" t="s">
        <v>18</v>
      </c>
      <c r="I61" t="s">
        <v>18</v>
      </c>
      <c r="J61" t="s">
        <v>18</v>
      </c>
      <c r="K61" t="s">
        <v>19</v>
      </c>
      <c r="L61">
        <v>0</v>
      </c>
      <c r="M61" t="s">
        <v>20</v>
      </c>
      <c r="N61">
        <v>0</v>
      </c>
    </row>
    <row r="62" spans="1:14" x14ac:dyDescent="0.3">
      <c r="A62" t="s">
        <v>14</v>
      </c>
      <c r="B62" t="s">
        <v>15</v>
      </c>
      <c r="C62">
        <v>1</v>
      </c>
      <c r="D62" t="s">
        <v>139</v>
      </c>
      <c r="E62" t="s">
        <v>140</v>
      </c>
      <c r="F62" t="s">
        <v>18</v>
      </c>
      <c r="G62" t="s">
        <v>18</v>
      </c>
      <c r="H62" t="s">
        <v>18</v>
      </c>
      <c r="I62" t="s">
        <v>18</v>
      </c>
      <c r="J62" t="s">
        <v>18</v>
      </c>
      <c r="K62" t="s">
        <v>19</v>
      </c>
      <c r="L62">
        <v>0</v>
      </c>
      <c r="M62" t="s">
        <v>20</v>
      </c>
      <c r="N62">
        <v>0</v>
      </c>
    </row>
    <row r="63" spans="1:14" x14ac:dyDescent="0.3">
      <c r="A63" t="s">
        <v>14</v>
      </c>
      <c r="B63" t="s">
        <v>15</v>
      </c>
      <c r="C63">
        <v>1</v>
      </c>
      <c r="D63" t="s">
        <v>141</v>
      </c>
      <c r="E63" t="s">
        <v>142</v>
      </c>
      <c r="F63" t="s">
        <v>18</v>
      </c>
      <c r="G63" t="s">
        <v>18</v>
      </c>
      <c r="H63" t="s">
        <v>18</v>
      </c>
      <c r="I63" t="s">
        <v>18</v>
      </c>
      <c r="J63" t="s">
        <v>18</v>
      </c>
      <c r="K63" t="s">
        <v>19</v>
      </c>
      <c r="L63">
        <v>0</v>
      </c>
      <c r="M63" t="s">
        <v>20</v>
      </c>
      <c r="N63">
        <v>0</v>
      </c>
    </row>
    <row r="64" spans="1:14" x14ac:dyDescent="0.3">
      <c r="A64" t="s">
        <v>14</v>
      </c>
      <c r="B64" t="s">
        <v>15</v>
      </c>
      <c r="C64">
        <v>1</v>
      </c>
      <c r="D64" t="s">
        <v>143</v>
      </c>
      <c r="E64" t="s">
        <v>144</v>
      </c>
      <c r="F64" t="s">
        <v>18</v>
      </c>
      <c r="G64" t="s">
        <v>18</v>
      </c>
      <c r="H64" t="s">
        <v>18</v>
      </c>
      <c r="I64" t="s">
        <v>18</v>
      </c>
      <c r="J64" t="s">
        <v>18</v>
      </c>
      <c r="K64" t="s">
        <v>19</v>
      </c>
      <c r="L64">
        <v>0</v>
      </c>
      <c r="M64" t="s">
        <v>20</v>
      </c>
      <c r="N64">
        <v>0</v>
      </c>
    </row>
    <row r="65" spans="1:14" x14ac:dyDescent="0.3">
      <c r="A65" t="s">
        <v>14</v>
      </c>
      <c r="B65" t="s">
        <v>15</v>
      </c>
      <c r="C65">
        <v>1</v>
      </c>
      <c r="D65" t="s">
        <v>145</v>
      </c>
      <c r="E65" t="s">
        <v>146</v>
      </c>
      <c r="F65" t="s">
        <v>18</v>
      </c>
      <c r="G65" t="s">
        <v>18</v>
      </c>
      <c r="H65" t="s">
        <v>18</v>
      </c>
      <c r="I65" t="s">
        <v>18</v>
      </c>
      <c r="J65" t="s">
        <v>18</v>
      </c>
      <c r="K65" t="s">
        <v>19</v>
      </c>
      <c r="L65">
        <v>0</v>
      </c>
      <c r="M65" t="s">
        <v>20</v>
      </c>
      <c r="N65">
        <v>0</v>
      </c>
    </row>
    <row r="66" spans="1:14" x14ac:dyDescent="0.3">
      <c r="A66" t="s">
        <v>14</v>
      </c>
      <c r="B66" t="s">
        <v>15</v>
      </c>
      <c r="C66">
        <v>1</v>
      </c>
      <c r="D66" t="s">
        <v>147</v>
      </c>
      <c r="E66" t="s">
        <v>148</v>
      </c>
      <c r="F66" t="s">
        <v>18</v>
      </c>
      <c r="G66" t="s">
        <v>18</v>
      </c>
      <c r="H66" t="s">
        <v>18</v>
      </c>
      <c r="I66" t="s">
        <v>18</v>
      </c>
      <c r="J66" t="s">
        <v>18</v>
      </c>
      <c r="K66" t="s">
        <v>19</v>
      </c>
      <c r="L66">
        <v>0</v>
      </c>
      <c r="M66" t="s">
        <v>20</v>
      </c>
      <c r="N66">
        <v>0</v>
      </c>
    </row>
    <row r="67" spans="1:14" x14ac:dyDescent="0.3">
      <c r="A67" t="s">
        <v>14</v>
      </c>
      <c r="B67" t="s">
        <v>15</v>
      </c>
      <c r="C67">
        <v>1</v>
      </c>
      <c r="D67" t="s">
        <v>149</v>
      </c>
      <c r="E67" t="s">
        <v>150</v>
      </c>
      <c r="F67" t="s">
        <v>18</v>
      </c>
      <c r="G67" t="s">
        <v>18</v>
      </c>
      <c r="H67" t="s">
        <v>18</v>
      </c>
      <c r="I67" t="s">
        <v>18</v>
      </c>
      <c r="J67" t="s">
        <v>18</v>
      </c>
      <c r="K67" t="s">
        <v>19</v>
      </c>
      <c r="L67">
        <v>0</v>
      </c>
      <c r="M67" t="s">
        <v>20</v>
      </c>
      <c r="N67">
        <v>0</v>
      </c>
    </row>
    <row r="68" spans="1:14" x14ac:dyDescent="0.3">
      <c r="A68" t="s">
        <v>14</v>
      </c>
      <c r="B68" t="s">
        <v>15</v>
      </c>
      <c r="C68">
        <v>1</v>
      </c>
      <c r="D68" t="s">
        <v>151</v>
      </c>
      <c r="E68" t="s">
        <v>152</v>
      </c>
      <c r="F68" t="s">
        <v>18</v>
      </c>
      <c r="G68" t="s">
        <v>18</v>
      </c>
      <c r="H68" t="s">
        <v>18</v>
      </c>
      <c r="I68" t="s">
        <v>18</v>
      </c>
      <c r="J68" t="s">
        <v>18</v>
      </c>
      <c r="K68" t="s">
        <v>19</v>
      </c>
      <c r="L68">
        <v>0</v>
      </c>
      <c r="M68" t="s">
        <v>20</v>
      </c>
      <c r="N68">
        <v>0</v>
      </c>
    </row>
    <row r="69" spans="1:14" x14ac:dyDescent="0.3">
      <c r="A69" t="s">
        <v>14</v>
      </c>
      <c r="B69" t="s">
        <v>15</v>
      </c>
      <c r="C69">
        <v>1</v>
      </c>
      <c r="D69" t="s">
        <v>153</v>
      </c>
      <c r="E69" t="s">
        <v>154</v>
      </c>
      <c r="F69" t="s">
        <v>18</v>
      </c>
      <c r="G69" t="s">
        <v>18</v>
      </c>
      <c r="H69" t="s">
        <v>18</v>
      </c>
      <c r="I69" t="s">
        <v>18</v>
      </c>
      <c r="J69" t="s">
        <v>18</v>
      </c>
      <c r="K69" t="s">
        <v>19</v>
      </c>
      <c r="L69">
        <v>0</v>
      </c>
      <c r="M69" t="s">
        <v>20</v>
      </c>
      <c r="N69">
        <v>0</v>
      </c>
    </row>
    <row r="70" spans="1:14" x14ac:dyDescent="0.3">
      <c r="A70" t="s">
        <v>14</v>
      </c>
      <c r="B70" t="s">
        <v>15</v>
      </c>
      <c r="C70">
        <v>1</v>
      </c>
      <c r="D70" t="s">
        <v>155</v>
      </c>
      <c r="E70" t="s">
        <v>156</v>
      </c>
      <c r="F70" t="s">
        <v>18</v>
      </c>
      <c r="G70" t="s">
        <v>18</v>
      </c>
      <c r="H70" t="s">
        <v>18</v>
      </c>
      <c r="I70" t="s">
        <v>18</v>
      </c>
      <c r="J70" t="s">
        <v>18</v>
      </c>
      <c r="K70" t="s">
        <v>19</v>
      </c>
      <c r="L70">
        <v>0</v>
      </c>
      <c r="M70" t="s">
        <v>20</v>
      </c>
      <c r="N70">
        <v>0</v>
      </c>
    </row>
    <row r="71" spans="1:14" x14ac:dyDescent="0.3">
      <c r="A71" t="s">
        <v>14</v>
      </c>
      <c r="B71" t="s">
        <v>15</v>
      </c>
      <c r="C71">
        <v>1</v>
      </c>
      <c r="D71" t="s">
        <v>157</v>
      </c>
      <c r="E71" t="s">
        <v>158</v>
      </c>
      <c r="F71" t="s">
        <v>18</v>
      </c>
      <c r="G71" t="s">
        <v>18</v>
      </c>
      <c r="H71" t="s">
        <v>18</v>
      </c>
      <c r="I71" t="s">
        <v>18</v>
      </c>
      <c r="J71" t="s">
        <v>18</v>
      </c>
      <c r="K71" t="s">
        <v>19</v>
      </c>
      <c r="L71">
        <v>0</v>
      </c>
      <c r="M71" t="s">
        <v>20</v>
      </c>
      <c r="N71">
        <v>0</v>
      </c>
    </row>
    <row r="72" spans="1:14" x14ac:dyDescent="0.3">
      <c r="A72" t="s">
        <v>14</v>
      </c>
      <c r="B72" t="s">
        <v>15</v>
      </c>
      <c r="C72">
        <v>1</v>
      </c>
      <c r="D72" t="s">
        <v>159</v>
      </c>
      <c r="E72" t="s">
        <v>160</v>
      </c>
      <c r="F72" t="s">
        <v>18</v>
      </c>
      <c r="G72" t="s">
        <v>18</v>
      </c>
      <c r="H72" t="s">
        <v>18</v>
      </c>
      <c r="I72" t="s">
        <v>18</v>
      </c>
      <c r="J72" t="s">
        <v>18</v>
      </c>
      <c r="K72" t="s">
        <v>19</v>
      </c>
      <c r="L72">
        <v>0</v>
      </c>
      <c r="M72" t="s">
        <v>20</v>
      </c>
      <c r="N72">
        <v>0</v>
      </c>
    </row>
    <row r="73" spans="1:14" x14ac:dyDescent="0.3">
      <c r="A73" t="s">
        <v>14</v>
      </c>
      <c r="B73" t="s">
        <v>15</v>
      </c>
      <c r="C73">
        <v>1</v>
      </c>
      <c r="D73" t="s">
        <v>161</v>
      </c>
      <c r="E73" t="s">
        <v>162</v>
      </c>
      <c r="F73" t="s">
        <v>18</v>
      </c>
      <c r="G73" t="s">
        <v>18</v>
      </c>
      <c r="H73" t="s">
        <v>18</v>
      </c>
      <c r="I73" t="s">
        <v>18</v>
      </c>
      <c r="J73" t="s">
        <v>18</v>
      </c>
      <c r="K73" t="s">
        <v>19</v>
      </c>
      <c r="L73">
        <v>0</v>
      </c>
      <c r="M73" t="s">
        <v>20</v>
      </c>
      <c r="N73">
        <v>0</v>
      </c>
    </row>
    <row r="74" spans="1:14" x14ac:dyDescent="0.3">
      <c r="A74" t="s">
        <v>14</v>
      </c>
      <c r="B74" t="s">
        <v>15</v>
      </c>
      <c r="C74">
        <v>1</v>
      </c>
      <c r="D74" t="s">
        <v>163</v>
      </c>
      <c r="E74" t="s">
        <v>164</v>
      </c>
      <c r="F74" t="s">
        <v>18</v>
      </c>
      <c r="G74" t="s">
        <v>18</v>
      </c>
      <c r="H74" t="s">
        <v>18</v>
      </c>
      <c r="I74" t="s">
        <v>18</v>
      </c>
      <c r="J74" t="s">
        <v>18</v>
      </c>
      <c r="K74" t="s">
        <v>19</v>
      </c>
      <c r="L74">
        <v>0</v>
      </c>
      <c r="M74" t="s">
        <v>20</v>
      </c>
      <c r="N74">
        <v>0</v>
      </c>
    </row>
    <row r="75" spans="1:14" x14ac:dyDescent="0.3">
      <c r="A75" t="s">
        <v>14</v>
      </c>
      <c r="B75" t="s">
        <v>15</v>
      </c>
      <c r="C75">
        <v>1</v>
      </c>
      <c r="D75" t="s">
        <v>165</v>
      </c>
      <c r="E75" t="s">
        <v>166</v>
      </c>
      <c r="F75" t="s">
        <v>18</v>
      </c>
      <c r="G75" t="s">
        <v>18</v>
      </c>
      <c r="H75" t="s">
        <v>18</v>
      </c>
      <c r="I75" t="s">
        <v>18</v>
      </c>
      <c r="J75" t="s">
        <v>18</v>
      </c>
      <c r="K75" t="s">
        <v>19</v>
      </c>
      <c r="L75">
        <v>0</v>
      </c>
      <c r="M75" t="s">
        <v>20</v>
      </c>
      <c r="N75">
        <v>0</v>
      </c>
    </row>
    <row r="76" spans="1:14" x14ac:dyDescent="0.3">
      <c r="A76" t="s">
        <v>14</v>
      </c>
      <c r="B76" t="s">
        <v>15</v>
      </c>
      <c r="C76">
        <v>1</v>
      </c>
      <c r="D76" t="s">
        <v>167</v>
      </c>
      <c r="E76" t="s">
        <v>168</v>
      </c>
      <c r="F76" t="s">
        <v>18</v>
      </c>
      <c r="G76" t="s">
        <v>18</v>
      </c>
      <c r="H76" t="s">
        <v>18</v>
      </c>
      <c r="I76" t="s">
        <v>18</v>
      </c>
      <c r="J76" t="s">
        <v>18</v>
      </c>
      <c r="K76" t="s">
        <v>19</v>
      </c>
      <c r="L76">
        <v>0</v>
      </c>
      <c r="M76" t="s">
        <v>20</v>
      </c>
      <c r="N76">
        <v>0</v>
      </c>
    </row>
    <row r="77" spans="1:14" x14ac:dyDescent="0.3">
      <c r="A77" t="s">
        <v>14</v>
      </c>
      <c r="B77" t="s">
        <v>15</v>
      </c>
      <c r="C77">
        <v>1</v>
      </c>
      <c r="D77" t="s">
        <v>169</v>
      </c>
      <c r="E77" t="s">
        <v>170</v>
      </c>
      <c r="F77" t="s">
        <v>18</v>
      </c>
      <c r="G77" t="s">
        <v>18</v>
      </c>
      <c r="H77" t="s">
        <v>18</v>
      </c>
      <c r="I77" t="s">
        <v>18</v>
      </c>
      <c r="J77" t="s">
        <v>18</v>
      </c>
      <c r="K77" t="s">
        <v>19</v>
      </c>
      <c r="L77">
        <v>0</v>
      </c>
      <c r="M77" t="s">
        <v>20</v>
      </c>
      <c r="N77">
        <v>0</v>
      </c>
    </row>
    <row r="78" spans="1:14" x14ac:dyDescent="0.3">
      <c r="A78" t="s">
        <v>14</v>
      </c>
      <c r="B78" t="s">
        <v>15</v>
      </c>
      <c r="C78">
        <v>1</v>
      </c>
      <c r="D78" t="s">
        <v>171</v>
      </c>
      <c r="E78" t="s">
        <v>172</v>
      </c>
      <c r="F78" t="s">
        <v>18</v>
      </c>
      <c r="G78" t="s">
        <v>18</v>
      </c>
      <c r="H78" t="s">
        <v>18</v>
      </c>
      <c r="I78" t="s">
        <v>18</v>
      </c>
      <c r="J78" t="s">
        <v>18</v>
      </c>
      <c r="K78" t="s">
        <v>19</v>
      </c>
      <c r="L78">
        <v>0</v>
      </c>
      <c r="M78" t="s">
        <v>20</v>
      </c>
      <c r="N78">
        <v>0</v>
      </c>
    </row>
    <row r="79" spans="1:14" x14ac:dyDescent="0.3">
      <c r="A79" t="s">
        <v>14</v>
      </c>
      <c r="B79" t="s">
        <v>15</v>
      </c>
      <c r="C79">
        <v>1</v>
      </c>
      <c r="D79" t="s">
        <v>173</v>
      </c>
      <c r="E79" t="s">
        <v>174</v>
      </c>
      <c r="F79" t="s">
        <v>18</v>
      </c>
      <c r="G79" t="s">
        <v>18</v>
      </c>
      <c r="H79" t="s">
        <v>18</v>
      </c>
      <c r="I79" t="s">
        <v>18</v>
      </c>
      <c r="J79" t="s">
        <v>18</v>
      </c>
      <c r="K79" t="s">
        <v>19</v>
      </c>
      <c r="L79">
        <v>0</v>
      </c>
      <c r="M79" t="s">
        <v>20</v>
      </c>
      <c r="N79">
        <v>0</v>
      </c>
    </row>
    <row r="80" spans="1:14" x14ac:dyDescent="0.3">
      <c r="A80" t="s">
        <v>14</v>
      </c>
      <c r="B80" t="s">
        <v>15</v>
      </c>
      <c r="C80">
        <v>1</v>
      </c>
      <c r="D80" t="s">
        <v>175</v>
      </c>
      <c r="E80" t="s">
        <v>176</v>
      </c>
      <c r="F80" t="s">
        <v>18</v>
      </c>
      <c r="G80" t="s">
        <v>18</v>
      </c>
      <c r="H80" t="s">
        <v>18</v>
      </c>
      <c r="I80" t="s">
        <v>18</v>
      </c>
      <c r="J80" t="s">
        <v>18</v>
      </c>
      <c r="K80" t="s">
        <v>19</v>
      </c>
      <c r="L80">
        <v>0</v>
      </c>
      <c r="M80" t="s">
        <v>20</v>
      </c>
      <c r="N80">
        <v>0</v>
      </c>
    </row>
    <row r="81" spans="1:14" x14ac:dyDescent="0.3">
      <c r="A81" t="s">
        <v>14</v>
      </c>
      <c r="B81" t="s">
        <v>15</v>
      </c>
      <c r="C81">
        <v>1</v>
      </c>
      <c r="D81" t="s">
        <v>177</v>
      </c>
      <c r="E81" t="s">
        <v>178</v>
      </c>
      <c r="F81" t="s">
        <v>18</v>
      </c>
      <c r="G81" t="s">
        <v>18</v>
      </c>
      <c r="H81" t="s">
        <v>18</v>
      </c>
      <c r="I81" t="s">
        <v>18</v>
      </c>
      <c r="J81" t="s">
        <v>18</v>
      </c>
      <c r="K81" t="s">
        <v>19</v>
      </c>
      <c r="L81">
        <v>0</v>
      </c>
      <c r="M81" t="s">
        <v>20</v>
      </c>
      <c r="N81">
        <v>0</v>
      </c>
    </row>
    <row r="82" spans="1:14" x14ac:dyDescent="0.3">
      <c r="A82" t="s">
        <v>14</v>
      </c>
      <c r="B82" t="s">
        <v>15</v>
      </c>
      <c r="C82">
        <v>1</v>
      </c>
      <c r="D82" t="s">
        <v>179</v>
      </c>
      <c r="E82" t="s">
        <v>180</v>
      </c>
      <c r="F82" t="s">
        <v>18</v>
      </c>
      <c r="G82" t="s">
        <v>18</v>
      </c>
      <c r="H82" t="s">
        <v>18</v>
      </c>
      <c r="I82" t="s">
        <v>18</v>
      </c>
      <c r="J82" t="s">
        <v>18</v>
      </c>
      <c r="K82" t="s">
        <v>19</v>
      </c>
      <c r="L82">
        <v>0</v>
      </c>
      <c r="M82" t="s">
        <v>20</v>
      </c>
      <c r="N82">
        <v>0</v>
      </c>
    </row>
    <row r="83" spans="1:14" x14ac:dyDescent="0.3">
      <c r="A83" t="s">
        <v>14</v>
      </c>
      <c r="B83" t="s">
        <v>15</v>
      </c>
      <c r="C83">
        <v>1</v>
      </c>
      <c r="D83" t="s">
        <v>181</v>
      </c>
      <c r="E83" t="s">
        <v>182</v>
      </c>
      <c r="F83" t="s">
        <v>18</v>
      </c>
      <c r="G83" t="s">
        <v>18</v>
      </c>
      <c r="H83" t="s">
        <v>18</v>
      </c>
      <c r="I83" t="s">
        <v>18</v>
      </c>
      <c r="J83" t="s">
        <v>18</v>
      </c>
      <c r="K83" t="s">
        <v>19</v>
      </c>
      <c r="L83">
        <v>0</v>
      </c>
      <c r="M83" t="s">
        <v>20</v>
      </c>
      <c r="N83">
        <v>0</v>
      </c>
    </row>
    <row r="84" spans="1:14" x14ac:dyDescent="0.3">
      <c r="A84" t="s">
        <v>14</v>
      </c>
      <c r="B84" t="s">
        <v>15</v>
      </c>
      <c r="C84">
        <v>1</v>
      </c>
      <c r="D84" t="s">
        <v>183</v>
      </c>
      <c r="E84" t="s">
        <v>184</v>
      </c>
      <c r="F84" t="s">
        <v>18</v>
      </c>
      <c r="G84" t="s">
        <v>18</v>
      </c>
      <c r="H84" t="s">
        <v>18</v>
      </c>
      <c r="I84" t="s">
        <v>18</v>
      </c>
      <c r="J84" t="s">
        <v>18</v>
      </c>
      <c r="K84" t="s">
        <v>19</v>
      </c>
      <c r="L84">
        <v>0</v>
      </c>
      <c r="M84" t="s">
        <v>20</v>
      </c>
      <c r="N84">
        <v>0</v>
      </c>
    </row>
    <row r="85" spans="1:14" x14ac:dyDescent="0.3">
      <c r="A85" t="s">
        <v>14</v>
      </c>
      <c r="B85" t="s">
        <v>15</v>
      </c>
      <c r="C85">
        <v>1</v>
      </c>
      <c r="D85" t="s">
        <v>185</v>
      </c>
      <c r="E85" t="s">
        <v>186</v>
      </c>
      <c r="F85" t="s">
        <v>18</v>
      </c>
      <c r="G85" t="s">
        <v>18</v>
      </c>
      <c r="H85" t="s">
        <v>18</v>
      </c>
      <c r="I85" t="s">
        <v>18</v>
      </c>
      <c r="J85" t="s">
        <v>18</v>
      </c>
      <c r="K85" t="s">
        <v>19</v>
      </c>
      <c r="L85">
        <v>0</v>
      </c>
      <c r="M85" t="s">
        <v>20</v>
      </c>
      <c r="N85">
        <v>0</v>
      </c>
    </row>
    <row r="86" spans="1:14" x14ac:dyDescent="0.3">
      <c r="A86" t="s">
        <v>14</v>
      </c>
      <c r="B86" t="s">
        <v>15</v>
      </c>
      <c r="C86">
        <v>1</v>
      </c>
      <c r="D86" t="s">
        <v>187</v>
      </c>
      <c r="E86" t="s">
        <v>188</v>
      </c>
      <c r="F86" t="s">
        <v>18</v>
      </c>
      <c r="G86" t="s">
        <v>18</v>
      </c>
      <c r="H86" t="s">
        <v>18</v>
      </c>
      <c r="I86" t="s">
        <v>18</v>
      </c>
      <c r="J86" t="s">
        <v>18</v>
      </c>
      <c r="K86" t="s">
        <v>19</v>
      </c>
      <c r="L86">
        <v>0</v>
      </c>
      <c r="M86" t="s">
        <v>20</v>
      </c>
      <c r="N86">
        <v>0</v>
      </c>
    </row>
    <row r="87" spans="1:14" x14ac:dyDescent="0.3">
      <c r="A87" t="s">
        <v>14</v>
      </c>
      <c r="B87" t="s">
        <v>15</v>
      </c>
      <c r="C87">
        <v>1</v>
      </c>
      <c r="D87" t="s">
        <v>189</v>
      </c>
      <c r="E87" t="s">
        <v>190</v>
      </c>
      <c r="F87" t="s">
        <v>18</v>
      </c>
      <c r="G87" t="s">
        <v>18</v>
      </c>
      <c r="H87" t="s">
        <v>18</v>
      </c>
      <c r="I87" t="s">
        <v>18</v>
      </c>
      <c r="J87" t="s">
        <v>18</v>
      </c>
      <c r="K87" t="s">
        <v>19</v>
      </c>
      <c r="L87">
        <v>0</v>
      </c>
      <c r="M87" t="s">
        <v>20</v>
      </c>
      <c r="N87">
        <v>0</v>
      </c>
    </row>
    <row r="88" spans="1:14" x14ac:dyDescent="0.3">
      <c r="A88" t="s">
        <v>14</v>
      </c>
      <c r="B88" t="s">
        <v>15</v>
      </c>
      <c r="C88">
        <v>1</v>
      </c>
      <c r="D88" t="s">
        <v>191</v>
      </c>
      <c r="E88" t="s">
        <v>192</v>
      </c>
      <c r="F88" t="s">
        <v>18</v>
      </c>
      <c r="G88" t="s">
        <v>18</v>
      </c>
      <c r="H88" t="s">
        <v>18</v>
      </c>
      <c r="I88" t="s">
        <v>18</v>
      </c>
      <c r="J88" t="s">
        <v>18</v>
      </c>
      <c r="K88" t="s">
        <v>19</v>
      </c>
      <c r="L88">
        <v>0</v>
      </c>
      <c r="M88" t="s">
        <v>20</v>
      </c>
      <c r="N88">
        <v>0</v>
      </c>
    </row>
    <row r="89" spans="1:14" x14ac:dyDescent="0.3">
      <c r="A89" t="s">
        <v>14</v>
      </c>
      <c r="B89" t="s">
        <v>15</v>
      </c>
      <c r="C89">
        <v>1</v>
      </c>
      <c r="D89" t="s">
        <v>193</v>
      </c>
      <c r="E89" t="s">
        <v>194</v>
      </c>
      <c r="F89" t="s">
        <v>18</v>
      </c>
      <c r="G89" t="s">
        <v>18</v>
      </c>
      <c r="H89" t="s">
        <v>18</v>
      </c>
      <c r="I89" t="s">
        <v>18</v>
      </c>
      <c r="J89" t="s">
        <v>18</v>
      </c>
      <c r="K89" t="s">
        <v>19</v>
      </c>
      <c r="L89">
        <v>0</v>
      </c>
      <c r="M89" t="s">
        <v>20</v>
      </c>
      <c r="N89">
        <v>0</v>
      </c>
    </row>
    <row r="90" spans="1:14" x14ac:dyDescent="0.3">
      <c r="A90" t="s">
        <v>14</v>
      </c>
      <c r="B90" t="s">
        <v>15</v>
      </c>
      <c r="C90">
        <v>1</v>
      </c>
      <c r="D90" t="s">
        <v>195</v>
      </c>
      <c r="E90" t="s">
        <v>196</v>
      </c>
      <c r="F90" t="s">
        <v>18</v>
      </c>
      <c r="G90" t="s">
        <v>18</v>
      </c>
      <c r="H90" t="s">
        <v>18</v>
      </c>
      <c r="I90" t="s">
        <v>18</v>
      </c>
      <c r="J90" t="s">
        <v>18</v>
      </c>
      <c r="K90" t="s">
        <v>19</v>
      </c>
      <c r="L90">
        <v>0</v>
      </c>
      <c r="M90" t="s">
        <v>20</v>
      </c>
      <c r="N90">
        <v>0</v>
      </c>
    </row>
    <row r="91" spans="1:14" x14ac:dyDescent="0.3">
      <c r="A91" t="s">
        <v>14</v>
      </c>
      <c r="B91" t="s">
        <v>15</v>
      </c>
      <c r="C91">
        <v>1</v>
      </c>
      <c r="D91" t="s">
        <v>197</v>
      </c>
      <c r="E91" t="s">
        <v>198</v>
      </c>
      <c r="F91" t="s">
        <v>18</v>
      </c>
      <c r="G91" t="s">
        <v>18</v>
      </c>
      <c r="H91" t="s">
        <v>18</v>
      </c>
      <c r="I91" t="s">
        <v>18</v>
      </c>
      <c r="J91" t="s">
        <v>18</v>
      </c>
      <c r="K91" t="s">
        <v>19</v>
      </c>
      <c r="L91">
        <v>0</v>
      </c>
      <c r="M91" t="s">
        <v>20</v>
      </c>
      <c r="N91">
        <v>0</v>
      </c>
    </row>
    <row r="92" spans="1:14" x14ac:dyDescent="0.3">
      <c r="A92" t="s">
        <v>14</v>
      </c>
      <c r="B92" t="s">
        <v>15</v>
      </c>
      <c r="C92">
        <v>1</v>
      </c>
      <c r="D92" t="s">
        <v>199</v>
      </c>
      <c r="E92" t="s">
        <v>200</v>
      </c>
      <c r="F92" t="s">
        <v>18</v>
      </c>
      <c r="G92" t="s">
        <v>18</v>
      </c>
      <c r="H92" t="s">
        <v>18</v>
      </c>
      <c r="I92" t="s">
        <v>18</v>
      </c>
      <c r="J92" t="s">
        <v>18</v>
      </c>
      <c r="K92" t="s">
        <v>19</v>
      </c>
      <c r="L92">
        <v>0</v>
      </c>
      <c r="M92" t="s">
        <v>20</v>
      </c>
      <c r="N92">
        <v>0</v>
      </c>
    </row>
    <row r="93" spans="1:14" x14ac:dyDescent="0.3">
      <c r="A93" t="s">
        <v>14</v>
      </c>
      <c r="B93" t="s">
        <v>15</v>
      </c>
      <c r="C93">
        <v>1</v>
      </c>
      <c r="D93" t="s">
        <v>201</v>
      </c>
      <c r="E93" t="s">
        <v>202</v>
      </c>
      <c r="F93" t="s">
        <v>18</v>
      </c>
      <c r="G93" t="s">
        <v>18</v>
      </c>
      <c r="H93" t="s">
        <v>18</v>
      </c>
      <c r="I93" t="s">
        <v>18</v>
      </c>
      <c r="J93" t="s">
        <v>18</v>
      </c>
      <c r="K93" t="s">
        <v>19</v>
      </c>
      <c r="L93">
        <v>0</v>
      </c>
      <c r="M93" t="s">
        <v>20</v>
      </c>
      <c r="N93">
        <v>0</v>
      </c>
    </row>
    <row r="94" spans="1:14" x14ac:dyDescent="0.3">
      <c r="A94" t="s">
        <v>14</v>
      </c>
      <c r="B94" t="s">
        <v>15</v>
      </c>
      <c r="C94">
        <v>1</v>
      </c>
      <c r="D94" t="s">
        <v>203</v>
      </c>
      <c r="E94" t="s">
        <v>204</v>
      </c>
      <c r="F94" t="s">
        <v>18</v>
      </c>
      <c r="G94" t="s">
        <v>18</v>
      </c>
      <c r="H94" t="s">
        <v>18</v>
      </c>
      <c r="I94" t="s">
        <v>18</v>
      </c>
      <c r="J94" t="s">
        <v>18</v>
      </c>
      <c r="K94" t="s">
        <v>19</v>
      </c>
      <c r="L94">
        <v>0</v>
      </c>
      <c r="M94" t="s">
        <v>20</v>
      </c>
      <c r="N94">
        <v>0</v>
      </c>
    </row>
    <row r="95" spans="1:14" x14ac:dyDescent="0.3">
      <c r="A95" t="s">
        <v>14</v>
      </c>
      <c r="B95" t="s">
        <v>15</v>
      </c>
      <c r="C95">
        <v>1</v>
      </c>
      <c r="D95" t="s">
        <v>205</v>
      </c>
      <c r="E95" t="s">
        <v>206</v>
      </c>
      <c r="F95" t="s">
        <v>18</v>
      </c>
      <c r="G95" t="s">
        <v>18</v>
      </c>
      <c r="H95" t="s">
        <v>18</v>
      </c>
      <c r="I95" t="s">
        <v>18</v>
      </c>
      <c r="J95" t="s">
        <v>18</v>
      </c>
      <c r="K95" t="s">
        <v>19</v>
      </c>
      <c r="L95">
        <v>0</v>
      </c>
      <c r="M95" t="s">
        <v>20</v>
      </c>
      <c r="N95">
        <v>0</v>
      </c>
    </row>
    <row r="96" spans="1:14" x14ac:dyDescent="0.3">
      <c r="A96" t="s">
        <v>14</v>
      </c>
      <c r="B96" t="s">
        <v>15</v>
      </c>
      <c r="C96">
        <v>1</v>
      </c>
      <c r="D96" t="s">
        <v>207</v>
      </c>
      <c r="E96" t="s">
        <v>208</v>
      </c>
      <c r="F96" t="s">
        <v>18</v>
      </c>
      <c r="G96" t="s">
        <v>18</v>
      </c>
      <c r="H96" t="s">
        <v>18</v>
      </c>
      <c r="I96" t="s">
        <v>18</v>
      </c>
      <c r="J96" t="s">
        <v>18</v>
      </c>
      <c r="K96" t="s">
        <v>19</v>
      </c>
      <c r="L96">
        <v>0</v>
      </c>
      <c r="M96" t="s">
        <v>20</v>
      </c>
      <c r="N96">
        <v>0</v>
      </c>
    </row>
    <row r="97" spans="1:14" x14ac:dyDescent="0.3">
      <c r="A97" t="s">
        <v>14</v>
      </c>
      <c r="B97" t="s">
        <v>15</v>
      </c>
      <c r="C97">
        <v>1</v>
      </c>
      <c r="D97" t="s">
        <v>209</v>
      </c>
      <c r="E97" t="s">
        <v>210</v>
      </c>
      <c r="F97" t="s">
        <v>18</v>
      </c>
      <c r="G97" t="s">
        <v>18</v>
      </c>
      <c r="H97" t="s">
        <v>18</v>
      </c>
      <c r="I97" t="s">
        <v>18</v>
      </c>
      <c r="J97" t="s">
        <v>18</v>
      </c>
      <c r="K97" t="s">
        <v>19</v>
      </c>
      <c r="L97">
        <v>0</v>
      </c>
      <c r="M97" t="s">
        <v>20</v>
      </c>
      <c r="N97">
        <v>0</v>
      </c>
    </row>
    <row r="98" spans="1:14" x14ac:dyDescent="0.3">
      <c r="A98" t="s">
        <v>14</v>
      </c>
      <c r="B98" t="s">
        <v>211</v>
      </c>
      <c r="C98">
        <v>1</v>
      </c>
      <c r="D98" t="s">
        <v>16</v>
      </c>
      <c r="E98" t="s">
        <v>17</v>
      </c>
      <c r="F98">
        <v>23.907023630775299</v>
      </c>
      <c r="G98" t="s">
        <v>18</v>
      </c>
      <c r="H98" t="s">
        <v>18</v>
      </c>
      <c r="I98" t="s">
        <v>18</v>
      </c>
      <c r="J98" t="s">
        <v>18</v>
      </c>
      <c r="K98" t="s">
        <v>212</v>
      </c>
      <c r="L98">
        <v>0</v>
      </c>
      <c r="M98" t="s">
        <v>213</v>
      </c>
      <c r="N98">
        <v>0</v>
      </c>
    </row>
    <row r="99" spans="1:14" x14ac:dyDescent="0.3">
      <c r="A99" t="s">
        <v>14</v>
      </c>
      <c r="B99" t="s">
        <v>211</v>
      </c>
      <c r="C99">
        <v>1</v>
      </c>
      <c r="D99" t="s">
        <v>21</v>
      </c>
      <c r="E99" t="s">
        <v>22</v>
      </c>
      <c r="F99">
        <v>23.552157816887199</v>
      </c>
      <c r="G99" t="s">
        <v>18</v>
      </c>
      <c r="H99" t="s">
        <v>18</v>
      </c>
      <c r="I99" t="s">
        <v>18</v>
      </c>
      <c r="J99" t="s">
        <v>18</v>
      </c>
      <c r="K99" t="s">
        <v>212</v>
      </c>
      <c r="L99">
        <v>0</v>
      </c>
      <c r="M99" t="s">
        <v>213</v>
      </c>
      <c r="N99">
        <v>0</v>
      </c>
    </row>
    <row r="100" spans="1:14" x14ac:dyDescent="0.3">
      <c r="A100" t="s">
        <v>14</v>
      </c>
      <c r="B100" t="s">
        <v>211</v>
      </c>
      <c r="C100">
        <v>1</v>
      </c>
      <c r="D100" t="s">
        <v>23</v>
      </c>
      <c r="E100" t="s">
        <v>24</v>
      </c>
      <c r="F100">
        <v>23.658648291896299</v>
      </c>
      <c r="G100" t="s">
        <v>18</v>
      </c>
      <c r="H100" t="s">
        <v>18</v>
      </c>
      <c r="I100" t="s">
        <v>18</v>
      </c>
      <c r="J100" t="s">
        <v>18</v>
      </c>
      <c r="K100" t="s">
        <v>212</v>
      </c>
      <c r="L100">
        <v>0</v>
      </c>
      <c r="M100" t="s">
        <v>213</v>
      </c>
      <c r="N100">
        <v>0</v>
      </c>
    </row>
    <row r="101" spans="1:14" x14ac:dyDescent="0.3">
      <c r="A101" t="s">
        <v>14</v>
      </c>
      <c r="B101" t="s">
        <v>211</v>
      </c>
      <c r="C101">
        <v>1</v>
      </c>
      <c r="D101" t="s">
        <v>25</v>
      </c>
      <c r="E101" t="s">
        <v>26</v>
      </c>
      <c r="F101">
        <v>19.470054023130999</v>
      </c>
      <c r="G101" t="s">
        <v>18</v>
      </c>
      <c r="H101" t="s">
        <v>18</v>
      </c>
      <c r="I101" t="s">
        <v>18</v>
      </c>
      <c r="J101" t="s">
        <v>18</v>
      </c>
      <c r="K101" t="s">
        <v>212</v>
      </c>
      <c r="L101">
        <v>0</v>
      </c>
      <c r="M101" t="s">
        <v>213</v>
      </c>
      <c r="N101">
        <v>0</v>
      </c>
    </row>
    <row r="102" spans="1:14" x14ac:dyDescent="0.3">
      <c r="A102" t="s">
        <v>14</v>
      </c>
      <c r="B102" t="s">
        <v>211</v>
      </c>
      <c r="C102">
        <v>1</v>
      </c>
      <c r="D102" t="s">
        <v>27</v>
      </c>
      <c r="E102" t="s">
        <v>28</v>
      </c>
      <c r="F102">
        <v>19.248706434523399</v>
      </c>
      <c r="G102" t="s">
        <v>18</v>
      </c>
      <c r="H102" t="s">
        <v>18</v>
      </c>
      <c r="I102" t="s">
        <v>18</v>
      </c>
      <c r="J102" t="s">
        <v>18</v>
      </c>
      <c r="K102" t="s">
        <v>212</v>
      </c>
      <c r="L102">
        <v>0</v>
      </c>
      <c r="M102" t="s">
        <v>213</v>
      </c>
      <c r="N102">
        <v>0</v>
      </c>
    </row>
    <row r="103" spans="1:14" x14ac:dyDescent="0.3">
      <c r="A103" t="s">
        <v>14</v>
      </c>
      <c r="B103" t="s">
        <v>211</v>
      </c>
      <c r="C103">
        <v>1</v>
      </c>
      <c r="D103" t="s">
        <v>29</v>
      </c>
      <c r="E103" t="s">
        <v>30</v>
      </c>
      <c r="F103">
        <v>19.628114194864299</v>
      </c>
      <c r="G103" t="s">
        <v>18</v>
      </c>
      <c r="H103" t="s">
        <v>18</v>
      </c>
      <c r="I103" t="s">
        <v>18</v>
      </c>
      <c r="J103" t="s">
        <v>18</v>
      </c>
      <c r="K103" t="s">
        <v>212</v>
      </c>
      <c r="L103">
        <v>0</v>
      </c>
      <c r="M103" t="s">
        <v>213</v>
      </c>
      <c r="N103">
        <v>0</v>
      </c>
    </row>
    <row r="104" spans="1:14" x14ac:dyDescent="0.3">
      <c r="A104" t="s">
        <v>14</v>
      </c>
      <c r="B104" t="s">
        <v>211</v>
      </c>
      <c r="C104">
        <v>1</v>
      </c>
      <c r="D104" t="s">
        <v>31</v>
      </c>
      <c r="E104" t="s">
        <v>32</v>
      </c>
      <c r="F104">
        <v>24.133577481573401</v>
      </c>
      <c r="G104" t="s">
        <v>18</v>
      </c>
      <c r="H104" t="s">
        <v>18</v>
      </c>
      <c r="I104" t="s">
        <v>18</v>
      </c>
      <c r="J104" t="s">
        <v>18</v>
      </c>
      <c r="K104" t="s">
        <v>212</v>
      </c>
      <c r="L104">
        <v>0</v>
      </c>
      <c r="M104" t="s">
        <v>213</v>
      </c>
      <c r="N104">
        <v>0</v>
      </c>
    </row>
    <row r="105" spans="1:14" x14ac:dyDescent="0.3">
      <c r="A105" t="s">
        <v>14</v>
      </c>
      <c r="B105" t="s">
        <v>211</v>
      </c>
      <c r="C105">
        <v>1</v>
      </c>
      <c r="D105" t="s">
        <v>33</v>
      </c>
      <c r="E105" t="s">
        <v>34</v>
      </c>
      <c r="F105">
        <v>23.767529473752798</v>
      </c>
      <c r="G105" t="s">
        <v>18</v>
      </c>
      <c r="H105" t="s">
        <v>18</v>
      </c>
      <c r="I105" t="s">
        <v>18</v>
      </c>
      <c r="J105" t="s">
        <v>18</v>
      </c>
      <c r="K105" t="s">
        <v>212</v>
      </c>
      <c r="L105">
        <v>0</v>
      </c>
      <c r="M105" t="s">
        <v>213</v>
      </c>
      <c r="N105">
        <v>0</v>
      </c>
    </row>
    <row r="106" spans="1:14" x14ac:dyDescent="0.3">
      <c r="A106" t="s">
        <v>14</v>
      </c>
      <c r="B106" t="s">
        <v>211</v>
      </c>
      <c r="C106">
        <v>1</v>
      </c>
      <c r="D106" t="s">
        <v>35</v>
      </c>
      <c r="E106" t="s">
        <v>36</v>
      </c>
      <c r="F106">
        <v>23.687409953454502</v>
      </c>
      <c r="G106" t="s">
        <v>18</v>
      </c>
      <c r="H106" t="s">
        <v>18</v>
      </c>
      <c r="I106" t="s">
        <v>18</v>
      </c>
      <c r="J106" t="s">
        <v>18</v>
      </c>
      <c r="K106" t="s">
        <v>212</v>
      </c>
      <c r="L106">
        <v>0</v>
      </c>
      <c r="M106" t="s">
        <v>213</v>
      </c>
      <c r="N106">
        <v>0</v>
      </c>
    </row>
    <row r="107" spans="1:14" x14ac:dyDescent="0.3">
      <c r="A107" t="s">
        <v>14</v>
      </c>
      <c r="B107" t="s">
        <v>211</v>
      </c>
      <c r="C107">
        <v>1</v>
      </c>
      <c r="D107" t="s">
        <v>37</v>
      </c>
      <c r="E107" t="s">
        <v>38</v>
      </c>
      <c r="F107" t="s">
        <v>18</v>
      </c>
      <c r="G107" t="s">
        <v>18</v>
      </c>
      <c r="H107" t="s">
        <v>18</v>
      </c>
      <c r="I107" t="s">
        <v>18</v>
      </c>
      <c r="J107" t="s">
        <v>18</v>
      </c>
      <c r="K107" t="s">
        <v>214</v>
      </c>
      <c r="L107">
        <v>0</v>
      </c>
      <c r="M107" t="s">
        <v>213</v>
      </c>
      <c r="N107">
        <v>0</v>
      </c>
    </row>
    <row r="108" spans="1:14" x14ac:dyDescent="0.3">
      <c r="A108" t="s">
        <v>14</v>
      </c>
      <c r="B108" t="s">
        <v>211</v>
      </c>
      <c r="C108">
        <v>1</v>
      </c>
      <c r="D108" t="s">
        <v>39</v>
      </c>
      <c r="E108" t="s">
        <v>40</v>
      </c>
      <c r="F108" t="s">
        <v>18</v>
      </c>
      <c r="G108" t="s">
        <v>18</v>
      </c>
      <c r="H108" t="s">
        <v>18</v>
      </c>
      <c r="I108" t="s">
        <v>18</v>
      </c>
      <c r="J108" t="s">
        <v>18</v>
      </c>
      <c r="K108" t="s">
        <v>214</v>
      </c>
      <c r="L108">
        <v>0</v>
      </c>
      <c r="M108" t="s">
        <v>213</v>
      </c>
      <c r="N108">
        <v>0</v>
      </c>
    </row>
    <row r="109" spans="1:14" x14ac:dyDescent="0.3">
      <c r="A109" t="s">
        <v>14</v>
      </c>
      <c r="B109" t="s">
        <v>211</v>
      </c>
      <c r="C109">
        <v>1</v>
      </c>
      <c r="D109" t="s">
        <v>41</v>
      </c>
      <c r="E109" t="s">
        <v>42</v>
      </c>
      <c r="F109" t="s">
        <v>18</v>
      </c>
      <c r="G109" t="s">
        <v>18</v>
      </c>
      <c r="H109" t="s">
        <v>18</v>
      </c>
      <c r="I109" t="s">
        <v>18</v>
      </c>
      <c r="J109" t="s">
        <v>18</v>
      </c>
      <c r="K109" t="s">
        <v>214</v>
      </c>
      <c r="L109">
        <v>0</v>
      </c>
      <c r="M109" t="s">
        <v>213</v>
      </c>
      <c r="N109">
        <v>0</v>
      </c>
    </row>
    <row r="110" spans="1:14" x14ac:dyDescent="0.3">
      <c r="A110" t="s">
        <v>14</v>
      </c>
      <c r="B110" t="s">
        <v>211</v>
      </c>
      <c r="C110">
        <v>1</v>
      </c>
      <c r="D110" t="s">
        <v>43</v>
      </c>
      <c r="E110" t="s">
        <v>44</v>
      </c>
      <c r="F110">
        <v>23.910998126603602</v>
      </c>
      <c r="G110" t="s">
        <v>18</v>
      </c>
      <c r="H110" t="s">
        <v>18</v>
      </c>
      <c r="I110" t="s">
        <v>18</v>
      </c>
      <c r="J110" t="s">
        <v>18</v>
      </c>
      <c r="K110" t="s">
        <v>212</v>
      </c>
      <c r="L110">
        <v>0</v>
      </c>
      <c r="M110" t="s">
        <v>213</v>
      </c>
      <c r="N110">
        <v>0</v>
      </c>
    </row>
    <row r="111" spans="1:14" x14ac:dyDescent="0.3">
      <c r="A111" t="s">
        <v>14</v>
      </c>
      <c r="B111" t="s">
        <v>211</v>
      </c>
      <c r="C111">
        <v>1</v>
      </c>
      <c r="D111" t="s">
        <v>45</v>
      </c>
      <c r="E111" t="s">
        <v>46</v>
      </c>
      <c r="F111">
        <v>23.502375952739399</v>
      </c>
      <c r="G111" t="s">
        <v>18</v>
      </c>
      <c r="H111" t="s">
        <v>18</v>
      </c>
      <c r="I111" t="s">
        <v>18</v>
      </c>
      <c r="J111" t="s">
        <v>18</v>
      </c>
      <c r="K111" t="s">
        <v>212</v>
      </c>
      <c r="L111">
        <v>0</v>
      </c>
      <c r="M111" t="s">
        <v>213</v>
      </c>
      <c r="N111">
        <v>0</v>
      </c>
    </row>
    <row r="112" spans="1:14" x14ac:dyDescent="0.3">
      <c r="A112" t="s">
        <v>14</v>
      </c>
      <c r="B112" t="s">
        <v>211</v>
      </c>
      <c r="C112">
        <v>1</v>
      </c>
      <c r="D112" t="s">
        <v>47</v>
      </c>
      <c r="E112" t="s">
        <v>48</v>
      </c>
      <c r="F112">
        <v>23.659254444419702</v>
      </c>
      <c r="G112" t="s">
        <v>18</v>
      </c>
      <c r="H112" t="s">
        <v>18</v>
      </c>
      <c r="I112" t="s">
        <v>18</v>
      </c>
      <c r="J112" t="s">
        <v>18</v>
      </c>
      <c r="K112" t="s">
        <v>212</v>
      </c>
      <c r="L112">
        <v>0</v>
      </c>
      <c r="M112" t="s">
        <v>213</v>
      </c>
      <c r="N112">
        <v>0</v>
      </c>
    </row>
    <row r="113" spans="1:14" x14ac:dyDescent="0.3">
      <c r="A113" t="s">
        <v>14</v>
      </c>
      <c r="B113" t="s">
        <v>211</v>
      </c>
      <c r="C113">
        <v>1</v>
      </c>
      <c r="D113" t="s">
        <v>49</v>
      </c>
      <c r="E113" t="s">
        <v>50</v>
      </c>
      <c r="F113">
        <v>19.491002199390199</v>
      </c>
      <c r="G113" t="s">
        <v>18</v>
      </c>
      <c r="H113" t="s">
        <v>18</v>
      </c>
      <c r="I113" t="s">
        <v>18</v>
      </c>
      <c r="J113" t="s">
        <v>18</v>
      </c>
      <c r="K113" t="s">
        <v>212</v>
      </c>
      <c r="L113">
        <v>0</v>
      </c>
      <c r="M113" t="s">
        <v>213</v>
      </c>
      <c r="N113">
        <v>0</v>
      </c>
    </row>
    <row r="114" spans="1:14" x14ac:dyDescent="0.3">
      <c r="A114" t="s">
        <v>14</v>
      </c>
      <c r="B114" t="s">
        <v>211</v>
      </c>
      <c r="C114">
        <v>1</v>
      </c>
      <c r="D114" t="s">
        <v>51</v>
      </c>
      <c r="E114" t="s">
        <v>52</v>
      </c>
      <c r="F114">
        <v>19.2364735521037</v>
      </c>
      <c r="G114" t="s">
        <v>18</v>
      </c>
      <c r="H114" t="s">
        <v>18</v>
      </c>
      <c r="I114" t="s">
        <v>18</v>
      </c>
      <c r="J114" t="s">
        <v>18</v>
      </c>
      <c r="K114" t="s">
        <v>212</v>
      </c>
      <c r="L114">
        <v>0</v>
      </c>
      <c r="M114" t="s">
        <v>213</v>
      </c>
      <c r="N114">
        <v>0</v>
      </c>
    </row>
    <row r="115" spans="1:14" x14ac:dyDescent="0.3">
      <c r="A115" t="s">
        <v>14</v>
      </c>
      <c r="B115" t="s">
        <v>211</v>
      </c>
      <c r="C115">
        <v>1</v>
      </c>
      <c r="D115" t="s">
        <v>53</v>
      </c>
      <c r="E115" t="s">
        <v>54</v>
      </c>
      <c r="F115">
        <v>19.624358972207698</v>
      </c>
      <c r="G115" t="s">
        <v>18</v>
      </c>
      <c r="H115" t="s">
        <v>18</v>
      </c>
      <c r="I115" t="s">
        <v>18</v>
      </c>
      <c r="J115" t="s">
        <v>18</v>
      </c>
      <c r="K115" t="s">
        <v>212</v>
      </c>
      <c r="L115">
        <v>0</v>
      </c>
      <c r="M115" t="s">
        <v>213</v>
      </c>
      <c r="N115">
        <v>0</v>
      </c>
    </row>
    <row r="116" spans="1:14" x14ac:dyDescent="0.3">
      <c r="A116" t="s">
        <v>14</v>
      </c>
      <c r="B116" t="s">
        <v>211</v>
      </c>
      <c r="C116">
        <v>1</v>
      </c>
      <c r="D116" t="s">
        <v>55</v>
      </c>
      <c r="E116" t="s">
        <v>56</v>
      </c>
      <c r="F116">
        <v>24.123503196880598</v>
      </c>
      <c r="G116" t="s">
        <v>18</v>
      </c>
      <c r="H116" t="s">
        <v>18</v>
      </c>
      <c r="I116" t="s">
        <v>18</v>
      </c>
      <c r="J116" t="s">
        <v>18</v>
      </c>
      <c r="K116" t="s">
        <v>212</v>
      </c>
      <c r="L116">
        <v>0</v>
      </c>
      <c r="M116" t="s">
        <v>213</v>
      </c>
      <c r="N116">
        <v>0</v>
      </c>
    </row>
    <row r="117" spans="1:14" x14ac:dyDescent="0.3">
      <c r="A117" t="s">
        <v>14</v>
      </c>
      <c r="B117" t="s">
        <v>211</v>
      </c>
      <c r="C117">
        <v>1</v>
      </c>
      <c r="D117" t="s">
        <v>57</v>
      </c>
      <c r="E117" t="s">
        <v>58</v>
      </c>
      <c r="F117">
        <v>23.766398649175301</v>
      </c>
      <c r="G117" t="s">
        <v>18</v>
      </c>
      <c r="H117" t="s">
        <v>18</v>
      </c>
      <c r="I117" t="s">
        <v>18</v>
      </c>
      <c r="J117" t="s">
        <v>18</v>
      </c>
      <c r="K117" t="s">
        <v>212</v>
      </c>
      <c r="L117">
        <v>0</v>
      </c>
      <c r="M117" t="s">
        <v>213</v>
      </c>
      <c r="N117">
        <v>0</v>
      </c>
    </row>
    <row r="118" spans="1:14" x14ac:dyDescent="0.3">
      <c r="A118" t="s">
        <v>14</v>
      </c>
      <c r="B118" t="s">
        <v>211</v>
      </c>
      <c r="C118">
        <v>1</v>
      </c>
      <c r="D118" t="s">
        <v>59</v>
      </c>
      <c r="E118" t="s">
        <v>60</v>
      </c>
      <c r="F118">
        <v>23.6700564395383</v>
      </c>
      <c r="G118" t="s">
        <v>18</v>
      </c>
      <c r="H118" t="s">
        <v>18</v>
      </c>
      <c r="I118" t="s">
        <v>18</v>
      </c>
      <c r="J118" t="s">
        <v>18</v>
      </c>
      <c r="K118" t="s">
        <v>212</v>
      </c>
      <c r="L118">
        <v>0</v>
      </c>
      <c r="M118" t="s">
        <v>213</v>
      </c>
      <c r="N118">
        <v>0</v>
      </c>
    </row>
    <row r="119" spans="1:14" x14ac:dyDescent="0.3">
      <c r="A119" t="s">
        <v>14</v>
      </c>
      <c r="B119" t="s">
        <v>211</v>
      </c>
      <c r="C119">
        <v>1</v>
      </c>
      <c r="D119" t="s">
        <v>61</v>
      </c>
      <c r="E119" t="s">
        <v>62</v>
      </c>
      <c r="F119" t="s">
        <v>18</v>
      </c>
      <c r="G119" t="s">
        <v>18</v>
      </c>
      <c r="H119" t="s">
        <v>18</v>
      </c>
      <c r="I119" t="s">
        <v>18</v>
      </c>
      <c r="J119" t="s">
        <v>18</v>
      </c>
      <c r="K119" t="s">
        <v>214</v>
      </c>
      <c r="L119">
        <v>0</v>
      </c>
      <c r="M119" t="s">
        <v>213</v>
      </c>
      <c r="N119">
        <v>0</v>
      </c>
    </row>
    <row r="120" spans="1:14" x14ac:dyDescent="0.3">
      <c r="A120" t="s">
        <v>14</v>
      </c>
      <c r="B120" t="s">
        <v>211</v>
      </c>
      <c r="C120">
        <v>1</v>
      </c>
      <c r="D120" t="s">
        <v>63</v>
      </c>
      <c r="E120" t="s">
        <v>64</v>
      </c>
      <c r="F120" t="s">
        <v>18</v>
      </c>
      <c r="G120" t="s">
        <v>18</v>
      </c>
      <c r="H120" t="s">
        <v>18</v>
      </c>
      <c r="I120" t="s">
        <v>18</v>
      </c>
      <c r="J120" t="s">
        <v>18</v>
      </c>
      <c r="K120" t="s">
        <v>214</v>
      </c>
      <c r="L120">
        <v>0</v>
      </c>
      <c r="M120" t="s">
        <v>213</v>
      </c>
      <c r="N120">
        <v>0</v>
      </c>
    </row>
    <row r="121" spans="1:14" x14ac:dyDescent="0.3">
      <c r="A121" t="s">
        <v>14</v>
      </c>
      <c r="B121" t="s">
        <v>211</v>
      </c>
      <c r="C121">
        <v>1</v>
      </c>
      <c r="D121" t="s">
        <v>65</v>
      </c>
      <c r="E121" t="s">
        <v>66</v>
      </c>
      <c r="F121" t="s">
        <v>18</v>
      </c>
      <c r="G121" t="s">
        <v>18</v>
      </c>
      <c r="H121" t="s">
        <v>18</v>
      </c>
      <c r="I121" t="s">
        <v>18</v>
      </c>
      <c r="J121" t="s">
        <v>18</v>
      </c>
      <c r="K121" t="s">
        <v>214</v>
      </c>
      <c r="L121">
        <v>0</v>
      </c>
      <c r="M121" t="s">
        <v>213</v>
      </c>
      <c r="N121">
        <v>0</v>
      </c>
    </row>
    <row r="122" spans="1:14" x14ac:dyDescent="0.3">
      <c r="A122" t="s">
        <v>14</v>
      </c>
      <c r="B122" t="s">
        <v>211</v>
      </c>
      <c r="C122">
        <v>1</v>
      </c>
      <c r="D122" t="s">
        <v>67</v>
      </c>
      <c r="E122" t="s">
        <v>68</v>
      </c>
      <c r="F122">
        <v>23.810150156641001</v>
      </c>
      <c r="G122" t="s">
        <v>18</v>
      </c>
      <c r="H122" t="s">
        <v>18</v>
      </c>
      <c r="I122" t="s">
        <v>18</v>
      </c>
      <c r="J122" t="s">
        <v>18</v>
      </c>
      <c r="K122" t="s">
        <v>212</v>
      </c>
      <c r="L122">
        <v>0</v>
      </c>
      <c r="M122" t="s">
        <v>213</v>
      </c>
      <c r="N122">
        <v>0</v>
      </c>
    </row>
    <row r="123" spans="1:14" x14ac:dyDescent="0.3">
      <c r="A123" t="s">
        <v>14</v>
      </c>
      <c r="B123" t="s">
        <v>211</v>
      </c>
      <c r="C123">
        <v>1</v>
      </c>
      <c r="D123" t="s">
        <v>69</v>
      </c>
      <c r="E123" t="s">
        <v>70</v>
      </c>
      <c r="F123">
        <v>23.514600683218902</v>
      </c>
      <c r="G123" t="s">
        <v>18</v>
      </c>
      <c r="H123" t="s">
        <v>18</v>
      </c>
      <c r="I123" t="s">
        <v>18</v>
      </c>
      <c r="J123" t="s">
        <v>18</v>
      </c>
      <c r="K123" t="s">
        <v>212</v>
      </c>
      <c r="L123">
        <v>0</v>
      </c>
      <c r="M123" t="s">
        <v>213</v>
      </c>
      <c r="N123">
        <v>0</v>
      </c>
    </row>
    <row r="124" spans="1:14" x14ac:dyDescent="0.3">
      <c r="A124" t="s">
        <v>14</v>
      </c>
      <c r="B124" t="s">
        <v>211</v>
      </c>
      <c r="C124">
        <v>1</v>
      </c>
      <c r="D124" t="s">
        <v>71</v>
      </c>
      <c r="E124" t="s">
        <v>72</v>
      </c>
      <c r="F124">
        <v>23.593244288843501</v>
      </c>
      <c r="G124" t="s">
        <v>18</v>
      </c>
      <c r="H124" t="s">
        <v>18</v>
      </c>
      <c r="I124" t="s">
        <v>18</v>
      </c>
      <c r="J124" t="s">
        <v>18</v>
      </c>
      <c r="K124" t="s">
        <v>212</v>
      </c>
      <c r="L124">
        <v>0</v>
      </c>
      <c r="M124" t="s">
        <v>213</v>
      </c>
      <c r="N124">
        <v>0</v>
      </c>
    </row>
    <row r="125" spans="1:14" x14ac:dyDescent="0.3">
      <c r="A125" t="s">
        <v>14</v>
      </c>
      <c r="B125" t="s">
        <v>211</v>
      </c>
      <c r="C125">
        <v>1</v>
      </c>
      <c r="D125" t="s">
        <v>73</v>
      </c>
      <c r="E125" t="s">
        <v>74</v>
      </c>
      <c r="F125">
        <v>19.363747740217502</v>
      </c>
      <c r="G125" t="s">
        <v>18</v>
      </c>
      <c r="H125" t="s">
        <v>18</v>
      </c>
      <c r="I125" t="s">
        <v>18</v>
      </c>
      <c r="J125" t="s">
        <v>18</v>
      </c>
      <c r="K125" t="s">
        <v>212</v>
      </c>
      <c r="L125">
        <v>0</v>
      </c>
      <c r="M125" t="s">
        <v>213</v>
      </c>
      <c r="N125">
        <v>0</v>
      </c>
    </row>
    <row r="126" spans="1:14" x14ac:dyDescent="0.3">
      <c r="A126" t="s">
        <v>14</v>
      </c>
      <c r="B126" t="s">
        <v>211</v>
      </c>
      <c r="C126">
        <v>1</v>
      </c>
      <c r="D126" t="s">
        <v>75</v>
      </c>
      <c r="E126" t="s">
        <v>76</v>
      </c>
      <c r="F126">
        <v>19.172343668263998</v>
      </c>
      <c r="G126" t="s">
        <v>18</v>
      </c>
      <c r="H126" t="s">
        <v>18</v>
      </c>
      <c r="I126" t="s">
        <v>18</v>
      </c>
      <c r="J126" t="s">
        <v>18</v>
      </c>
      <c r="K126" t="s">
        <v>212</v>
      </c>
      <c r="L126">
        <v>0</v>
      </c>
      <c r="M126" t="s">
        <v>213</v>
      </c>
      <c r="N126">
        <v>0</v>
      </c>
    </row>
    <row r="127" spans="1:14" x14ac:dyDescent="0.3">
      <c r="A127" t="s">
        <v>14</v>
      </c>
      <c r="B127" t="s">
        <v>211</v>
      </c>
      <c r="C127">
        <v>1</v>
      </c>
      <c r="D127" t="s">
        <v>77</v>
      </c>
      <c r="E127" t="s">
        <v>78</v>
      </c>
      <c r="F127">
        <v>19.581085704706201</v>
      </c>
      <c r="G127" t="s">
        <v>18</v>
      </c>
      <c r="H127" t="s">
        <v>18</v>
      </c>
      <c r="I127" t="s">
        <v>18</v>
      </c>
      <c r="J127" t="s">
        <v>18</v>
      </c>
      <c r="K127" t="s">
        <v>212</v>
      </c>
      <c r="L127">
        <v>0</v>
      </c>
      <c r="M127" t="s">
        <v>213</v>
      </c>
      <c r="N127">
        <v>0</v>
      </c>
    </row>
    <row r="128" spans="1:14" x14ac:dyDescent="0.3">
      <c r="A128" t="s">
        <v>14</v>
      </c>
      <c r="B128" t="s">
        <v>211</v>
      </c>
      <c r="C128">
        <v>1</v>
      </c>
      <c r="D128" t="s">
        <v>79</v>
      </c>
      <c r="E128" t="s">
        <v>80</v>
      </c>
      <c r="F128">
        <v>24.035276578904</v>
      </c>
      <c r="G128" t="s">
        <v>18</v>
      </c>
      <c r="H128" t="s">
        <v>18</v>
      </c>
      <c r="I128" t="s">
        <v>18</v>
      </c>
      <c r="J128" t="s">
        <v>18</v>
      </c>
      <c r="K128" t="s">
        <v>212</v>
      </c>
      <c r="L128">
        <v>0</v>
      </c>
      <c r="M128" t="s">
        <v>213</v>
      </c>
      <c r="N128">
        <v>0</v>
      </c>
    </row>
    <row r="129" spans="1:14" x14ac:dyDescent="0.3">
      <c r="A129" t="s">
        <v>14</v>
      </c>
      <c r="B129" t="s">
        <v>211</v>
      </c>
      <c r="C129">
        <v>1</v>
      </c>
      <c r="D129" t="s">
        <v>81</v>
      </c>
      <c r="E129" t="s">
        <v>82</v>
      </c>
      <c r="F129">
        <v>23.7399981251531</v>
      </c>
      <c r="G129" t="s">
        <v>18</v>
      </c>
      <c r="H129" t="s">
        <v>18</v>
      </c>
      <c r="I129" t="s">
        <v>18</v>
      </c>
      <c r="J129" t="s">
        <v>18</v>
      </c>
      <c r="K129" t="s">
        <v>212</v>
      </c>
      <c r="L129">
        <v>0</v>
      </c>
      <c r="M129" t="s">
        <v>213</v>
      </c>
      <c r="N129">
        <v>0</v>
      </c>
    </row>
    <row r="130" spans="1:14" x14ac:dyDescent="0.3">
      <c r="A130" t="s">
        <v>14</v>
      </c>
      <c r="B130" t="s">
        <v>211</v>
      </c>
      <c r="C130">
        <v>1</v>
      </c>
      <c r="D130" t="s">
        <v>83</v>
      </c>
      <c r="E130" t="s">
        <v>84</v>
      </c>
      <c r="F130">
        <v>23.620934902264299</v>
      </c>
      <c r="G130" t="s">
        <v>18</v>
      </c>
      <c r="H130" t="s">
        <v>18</v>
      </c>
      <c r="I130" t="s">
        <v>18</v>
      </c>
      <c r="J130" t="s">
        <v>18</v>
      </c>
      <c r="K130" t="s">
        <v>212</v>
      </c>
      <c r="L130">
        <v>0</v>
      </c>
      <c r="M130" t="s">
        <v>213</v>
      </c>
      <c r="N130">
        <v>0</v>
      </c>
    </row>
    <row r="131" spans="1:14" x14ac:dyDescent="0.3">
      <c r="A131" t="s">
        <v>14</v>
      </c>
      <c r="B131" t="s">
        <v>211</v>
      </c>
      <c r="C131">
        <v>1</v>
      </c>
      <c r="D131" t="s">
        <v>85</v>
      </c>
      <c r="E131" t="s">
        <v>86</v>
      </c>
      <c r="F131" t="s">
        <v>18</v>
      </c>
      <c r="G131" t="s">
        <v>18</v>
      </c>
      <c r="H131" t="s">
        <v>18</v>
      </c>
      <c r="I131" t="s">
        <v>18</v>
      </c>
      <c r="J131" t="s">
        <v>18</v>
      </c>
      <c r="K131" t="s">
        <v>214</v>
      </c>
      <c r="L131">
        <v>0</v>
      </c>
      <c r="M131" t="s">
        <v>213</v>
      </c>
      <c r="N131">
        <v>0</v>
      </c>
    </row>
    <row r="132" spans="1:14" x14ac:dyDescent="0.3">
      <c r="A132" t="s">
        <v>14</v>
      </c>
      <c r="B132" t="s">
        <v>211</v>
      </c>
      <c r="C132">
        <v>1</v>
      </c>
      <c r="D132" t="s">
        <v>87</v>
      </c>
      <c r="E132" t="s">
        <v>88</v>
      </c>
      <c r="F132" t="s">
        <v>18</v>
      </c>
      <c r="G132" t="s">
        <v>18</v>
      </c>
      <c r="H132" t="s">
        <v>18</v>
      </c>
      <c r="I132" t="s">
        <v>18</v>
      </c>
      <c r="J132" t="s">
        <v>18</v>
      </c>
      <c r="K132" t="s">
        <v>214</v>
      </c>
      <c r="L132">
        <v>0</v>
      </c>
      <c r="M132" t="s">
        <v>213</v>
      </c>
      <c r="N132">
        <v>0</v>
      </c>
    </row>
    <row r="133" spans="1:14" x14ac:dyDescent="0.3">
      <c r="A133" t="s">
        <v>14</v>
      </c>
      <c r="B133" t="s">
        <v>211</v>
      </c>
      <c r="C133">
        <v>1</v>
      </c>
      <c r="D133" t="s">
        <v>89</v>
      </c>
      <c r="E133" t="s">
        <v>90</v>
      </c>
      <c r="F133" t="s">
        <v>18</v>
      </c>
      <c r="G133" t="s">
        <v>18</v>
      </c>
      <c r="H133" t="s">
        <v>18</v>
      </c>
      <c r="I133" t="s">
        <v>18</v>
      </c>
      <c r="J133" t="s">
        <v>18</v>
      </c>
      <c r="K133" t="s">
        <v>214</v>
      </c>
      <c r="L133">
        <v>0</v>
      </c>
      <c r="M133" t="s">
        <v>213</v>
      </c>
      <c r="N133">
        <v>0</v>
      </c>
    </row>
    <row r="134" spans="1:14" x14ac:dyDescent="0.3">
      <c r="A134" t="s">
        <v>14</v>
      </c>
      <c r="B134" t="s">
        <v>211</v>
      </c>
      <c r="C134">
        <v>1</v>
      </c>
      <c r="D134" t="s">
        <v>91</v>
      </c>
      <c r="E134" t="s">
        <v>92</v>
      </c>
      <c r="F134">
        <v>18.091322750232798</v>
      </c>
      <c r="G134" t="s">
        <v>18</v>
      </c>
      <c r="H134" t="s">
        <v>18</v>
      </c>
      <c r="I134" t="s">
        <v>18</v>
      </c>
      <c r="J134" t="s">
        <v>18</v>
      </c>
      <c r="K134" t="s">
        <v>212</v>
      </c>
      <c r="L134">
        <v>0</v>
      </c>
      <c r="M134" t="s">
        <v>213</v>
      </c>
      <c r="N134">
        <v>0</v>
      </c>
    </row>
    <row r="135" spans="1:14" x14ac:dyDescent="0.3">
      <c r="A135" t="s">
        <v>14</v>
      </c>
      <c r="B135" t="s">
        <v>211</v>
      </c>
      <c r="C135">
        <v>1</v>
      </c>
      <c r="D135" t="s">
        <v>93</v>
      </c>
      <c r="E135" t="s">
        <v>94</v>
      </c>
      <c r="F135">
        <v>18.029503046586001</v>
      </c>
      <c r="G135" t="s">
        <v>18</v>
      </c>
      <c r="H135" t="s">
        <v>18</v>
      </c>
      <c r="I135" t="s">
        <v>18</v>
      </c>
      <c r="J135" t="s">
        <v>18</v>
      </c>
      <c r="K135" t="s">
        <v>212</v>
      </c>
      <c r="L135">
        <v>0</v>
      </c>
      <c r="M135" t="s">
        <v>213</v>
      </c>
      <c r="N135">
        <v>0</v>
      </c>
    </row>
    <row r="136" spans="1:14" x14ac:dyDescent="0.3">
      <c r="A136" t="s">
        <v>14</v>
      </c>
      <c r="B136" t="s">
        <v>211</v>
      </c>
      <c r="C136">
        <v>1</v>
      </c>
      <c r="D136" t="s">
        <v>95</v>
      </c>
      <c r="E136" t="s">
        <v>96</v>
      </c>
      <c r="F136">
        <v>18.172371216000599</v>
      </c>
      <c r="G136" t="s">
        <v>18</v>
      </c>
      <c r="H136" t="s">
        <v>18</v>
      </c>
      <c r="I136" t="s">
        <v>18</v>
      </c>
      <c r="J136" t="s">
        <v>18</v>
      </c>
      <c r="K136" t="s">
        <v>212</v>
      </c>
      <c r="L136">
        <v>0</v>
      </c>
      <c r="M136" t="s">
        <v>213</v>
      </c>
      <c r="N136">
        <v>0</v>
      </c>
    </row>
    <row r="137" spans="1:14" x14ac:dyDescent="0.3">
      <c r="A137" t="s">
        <v>14</v>
      </c>
      <c r="B137" t="s">
        <v>211</v>
      </c>
      <c r="C137">
        <v>1</v>
      </c>
      <c r="D137" t="s">
        <v>97</v>
      </c>
      <c r="E137" t="s">
        <v>98</v>
      </c>
      <c r="F137">
        <v>18.471598368764798</v>
      </c>
      <c r="G137" t="s">
        <v>18</v>
      </c>
      <c r="H137" t="s">
        <v>18</v>
      </c>
      <c r="I137" t="s">
        <v>18</v>
      </c>
      <c r="J137" t="s">
        <v>18</v>
      </c>
      <c r="K137" t="s">
        <v>212</v>
      </c>
      <c r="L137">
        <v>0</v>
      </c>
      <c r="M137" t="s">
        <v>213</v>
      </c>
      <c r="N137">
        <v>0</v>
      </c>
    </row>
    <row r="138" spans="1:14" x14ac:dyDescent="0.3">
      <c r="A138" t="s">
        <v>14</v>
      </c>
      <c r="B138" t="s">
        <v>211</v>
      </c>
      <c r="C138">
        <v>1</v>
      </c>
      <c r="D138" t="s">
        <v>99</v>
      </c>
      <c r="E138" t="s">
        <v>100</v>
      </c>
      <c r="F138">
        <v>18.185992583396501</v>
      </c>
      <c r="G138" t="s">
        <v>18</v>
      </c>
      <c r="H138" t="s">
        <v>18</v>
      </c>
      <c r="I138" t="s">
        <v>18</v>
      </c>
      <c r="J138" t="s">
        <v>18</v>
      </c>
      <c r="K138" t="s">
        <v>212</v>
      </c>
      <c r="L138">
        <v>0</v>
      </c>
      <c r="M138" t="s">
        <v>213</v>
      </c>
      <c r="N138">
        <v>0</v>
      </c>
    </row>
    <row r="139" spans="1:14" x14ac:dyDescent="0.3">
      <c r="A139" t="s">
        <v>14</v>
      </c>
      <c r="B139" t="s">
        <v>211</v>
      </c>
      <c r="C139">
        <v>1</v>
      </c>
      <c r="D139" t="s">
        <v>101</v>
      </c>
      <c r="E139" t="s">
        <v>102</v>
      </c>
      <c r="F139">
        <v>18.216274824352499</v>
      </c>
      <c r="G139" t="s">
        <v>18</v>
      </c>
      <c r="H139" t="s">
        <v>18</v>
      </c>
      <c r="I139" t="s">
        <v>18</v>
      </c>
      <c r="J139" t="s">
        <v>18</v>
      </c>
      <c r="K139" t="s">
        <v>212</v>
      </c>
      <c r="L139">
        <v>0</v>
      </c>
      <c r="M139" t="s">
        <v>213</v>
      </c>
      <c r="N139">
        <v>0</v>
      </c>
    </row>
    <row r="140" spans="1:14" x14ac:dyDescent="0.3">
      <c r="A140" t="s">
        <v>14</v>
      </c>
      <c r="B140" t="s">
        <v>211</v>
      </c>
      <c r="C140">
        <v>1</v>
      </c>
      <c r="D140" t="s">
        <v>103</v>
      </c>
      <c r="E140" t="s">
        <v>104</v>
      </c>
      <c r="F140">
        <v>18.122344832495902</v>
      </c>
      <c r="G140" t="s">
        <v>18</v>
      </c>
      <c r="H140" t="s">
        <v>18</v>
      </c>
      <c r="I140" t="s">
        <v>18</v>
      </c>
      <c r="J140" t="s">
        <v>18</v>
      </c>
      <c r="K140" t="s">
        <v>212</v>
      </c>
      <c r="L140">
        <v>0</v>
      </c>
      <c r="M140" t="s">
        <v>213</v>
      </c>
      <c r="N140">
        <v>0</v>
      </c>
    </row>
    <row r="141" spans="1:14" x14ac:dyDescent="0.3">
      <c r="A141" t="s">
        <v>14</v>
      </c>
      <c r="B141" t="s">
        <v>211</v>
      </c>
      <c r="C141">
        <v>1</v>
      </c>
      <c r="D141" t="s">
        <v>105</v>
      </c>
      <c r="E141" t="s">
        <v>106</v>
      </c>
      <c r="F141">
        <v>17.858163093955099</v>
      </c>
      <c r="G141" t="s">
        <v>18</v>
      </c>
      <c r="H141" t="s">
        <v>18</v>
      </c>
      <c r="I141" t="s">
        <v>18</v>
      </c>
      <c r="J141" t="s">
        <v>18</v>
      </c>
      <c r="K141" t="s">
        <v>212</v>
      </c>
      <c r="L141">
        <v>0</v>
      </c>
      <c r="M141" t="s">
        <v>213</v>
      </c>
      <c r="N141">
        <v>0</v>
      </c>
    </row>
    <row r="142" spans="1:14" x14ac:dyDescent="0.3">
      <c r="A142" t="s">
        <v>14</v>
      </c>
      <c r="B142" t="s">
        <v>211</v>
      </c>
      <c r="C142">
        <v>1</v>
      </c>
      <c r="D142" t="s">
        <v>107</v>
      </c>
      <c r="E142" t="s">
        <v>108</v>
      </c>
      <c r="F142">
        <v>17.969556620207999</v>
      </c>
      <c r="G142" t="s">
        <v>18</v>
      </c>
      <c r="H142" t="s">
        <v>18</v>
      </c>
      <c r="I142" t="s">
        <v>18</v>
      </c>
      <c r="J142" t="s">
        <v>18</v>
      </c>
      <c r="K142" t="s">
        <v>212</v>
      </c>
      <c r="L142">
        <v>0</v>
      </c>
      <c r="M142" t="s">
        <v>213</v>
      </c>
      <c r="N142">
        <v>0</v>
      </c>
    </row>
    <row r="143" spans="1:14" x14ac:dyDescent="0.3">
      <c r="A143" t="s">
        <v>14</v>
      </c>
      <c r="B143" t="s">
        <v>211</v>
      </c>
      <c r="C143">
        <v>1</v>
      </c>
      <c r="D143" t="s">
        <v>109</v>
      </c>
      <c r="E143" t="s">
        <v>110</v>
      </c>
      <c r="F143" t="s">
        <v>18</v>
      </c>
      <c r="G143" t="s">
        <v>18</v>
      </c>
      <c r="H143" t="s">
        <v>18</v>
      </c>
      <c r="I143" t="s">
        <v>18</v>
      </c>
      <c r="J143" t="s">
        <v>18</v>
      </c>
      <c r="K143" t="s">
        <v>214</v>
      </c>
      <c r="L143">
        <v>0</v>
      </c>
      <c r="M143" t="s">
        <v>213</v>
      </c>
      <c r="N143">
        <v>0</v>
      </c>
    </row>
    <row r="144" spans="1:14" x14ac:dyDescent="0.3">
      <c r="A144" t="s">
        <v>14</v>
      </c>
      <c r="B144" t="s">
        <v>211</v>
      </c>
      <c r="C144">
        <v>1</v>
      </c>
      <c r="D144" t="s">
        <v>111</v>
      </c>
      <c r="E144" t="s">
        <v>112</v>
      </c>
      <c r="F144" t="s">
        <v>18</v>
      </c>
      <c r="G144" t="s">
        <v>18</v>
      </c>
      <c r="H144" t="s">
        <v>18</v>
      </c>
      <c r="I144" t="s">
        <v>18</v>
      </c>
      <c r="J144" t="s">
        <v>18</v>
      </c>
      <c r="K144" t="s">
        <v>214</v>
      </c>
      <c r="L144">
        <v>0</v>
      </c>
      <c r="M144" t="s">
        <v>213</v>
      </c>
      <c r="N144">
        <v>0</v>
      </c>
    </row>
    <row r="145" spans="1:14" x14ac:dyDescent="0.3">
      <c r="A145" t="s">
        <v>14</v>
      </c>
      <c r="B145" t="s">
        <v>211</v>
      </c>
      <c r="C145">
        <v>1</v>
      </c>
      <c r="D145" t="s">
        <v>113</v>
      </c>
      <c r="E145" t="s">
        <v>114</v>
      </c>
      <c r="F145" t="s">
        <v>18</v>
      </c>
      <c r="G145" t="s">
        <v>18</v>
      </c>
      <c r="H145" t="s">
        <v>18</v>
      </c>
      <c r="I145" t="s">
        <v>18</v>
      </c>
      <c r="J145" t="s">
        <v>18</v>
      </c>
      <c r="K145" t="s">
        <v>214</v>
      </c>
      <c r="L145">
        <v>0</v>
      </c>
      <c r="M145" t="s">
        <v>213</v>
      </c>
      <c r="N145">
        <v>0</v>
      </c>
    </row>
    <row r="146" spans="1:14" x14ac:dyDescent="0.3">
      <c r="A146" t="s">
        <v>14</v>
      </c>
      <c r="B146" t="s">
        <v>211</v>
      </c>
      <c r="C146">
        <v>1</v>
      </c>
      <c r="D146" t="s">
        <v>115</v>
      </c>
      <c r="E146" t="s">
        <v>116</v>
      </c>
      <c r="F146">
        <v>18.148139459010601</v>
      </c>
      <c r="G146" t="s">
        <v>18</v>
      </c>
      <c r="H146" t="s">
        <v>18</v>
      </c>
      <c r="I146" t="s">
        <v>18</v>
      </c>
      <c r="J146" t="s">
        <v>18</v>
      </c>
      <c r="K146" t="s">
        <v>212</v>
      </c>
      <c r="L146">
        <v>0</v>
      </c>
      <c r="M146" t="s">
        <v>213</v>
      </c>
      <c r="N146">
        <v>0</v>
      </c>
    </row>
    <row r="147" spans="1:14" x14ac:dyDescent="0.3">
      <c r="A147" t="s">
        <v>14</v>
      </c>
      <c r="B147" t="s">
        <v>211</v>
      </c>
      <c r="C147">
        <v>1</v>
      </c>
      <c r="D147" t="s">
        <v>117</v>
      </c>
      <c r="E147" t="s">
        <v>118</v>
      </c>
      <c r="F147">
        <v>18.008845255925099</v>
      </c>
      <c r="G147" t="s">
        <v>18</v>
      </c>
      <c r="H147" t="s">
        <v>18</v>
      </c>
      <c r="I147" t="s">
        <v>18</v>
      </c>
      <c r="J147" t="s">
        <v>18</v>
      </c>
      <c r="K147" t="s">
        <v>212</v>
      </c>
      <c r="L147">
        <v>0</v>
      </c>
      <c r="M147" t="s">
        <v>213</v>
      </c>
      <c r="N147">
        <v>0</v>
      </c>
    </row>
    <row r="148" spans="1:14" x14ac:dyDescent="0.3">
      <c r="A148" t="s">
        <v>14</v>
      </c>
      <c r="B148" t="s">
        <v>211</v>
      </c>
      <c r="C148">
        <v>1</v>
      </c>
      <c r="D148" t="s">
        <v>119</v>
      </c>
      <c r="E148" t="s">
        <v>120</v>
      </c>
      <c r="F148">
        <v>18.201863252825301</v>
      </c>
      <c r="G148" t="s">
        <v>18</v>
      </c>
      <c r="H148" t="s">
        <v>18</v>
      </c>
      <c r="I148" t="s">
        <v>18</v>
      </c>
      <c r="J148" t="s">
        <v>18</v>
      </c>
      <c r="K148" t="s">
        <v>212</v>
      </c>
      <c r="L148">
        <v>0</v>
      </c>
      <c r="M148" t="s">
        <v>213</v>
      </c>
      <c r="N148">
        <v>0</v>
      </c>
    </row>
    <row r="149" spans="1:14" x14ac:dyDescent="0.3">
      <c r="A149" t="s">
        <v>14</v>
      </c>
      <c r="B149" t="s">
        <v>211</v>
      </c>
      <c r="C149">
        <v>1</v>
      </c>
      <c r="D149" t="s">
        <v>121</v>
      </c>
      <c r="E149" t="s">
        <v>122</v>
      </c>
      <c r="F149">
        <v>18.464772556873498</v>
      </c>
      <c r="G149" t="s">
        <v>18</v>
      </c>
      <c r="H149" t="s">
        <v>18</v>
      </c>
      <c r="I149" t="s">
        <v>18</v>
      </c>
      <c r="J149" t="s">
        <v>18</v>
      </c>
      <c r="K149" t="s">
        <v>212</v>
      </c>
      <c r="L149">
        <v>0</v>
      </c>
      <c r="M149" t="s">
        <v>213</v>
      </c>
      <c r="N149">
        <v>0</v>
      </c>
    </row>
    <row r="150" spans="1:14" x14ac:dyDescent="0.3">
      <c r="A150" t="s">
        <v>14</v>
      </c>
      <c r="B150" t="s">
        <v>211</v>
      </c>
      <c r="C150">
        <v>1</v>
      </c>
      <c r="D150" t="s">
        <v>123</v>
      </c>
      <c r="E150" t="s">
        <v>124</v>
      </c>
      <c r="F150">
        <v>18.1589612522504</v>
      </c>
      <c r="G150" t="s">
        <v>18</v>
      </c>
      <c r="H150" t="s">
        <v>18</v>
      </c>
      <c r="I150" t="s">
        <v>18</v>
      </c>
      <c r="J150" t="s">
        <v>18</v>
      </c>
      <c r="K150" t="s">
        <v>212</v>
      </c>
      <c r="L150">
        <v>0</v>
      </c>
      <c r="M150" t="s">
        <v>213</v>
      </c>
      <c r="N150">
        <v>0</v>
      </c>
    </row>
    <row r="151" spans="1:14" x14ac:dyDescent="0.3">
      <c r="A151" t="s">
        <v>14</v>
      </c>
      <c r="B151" t="s">
        <v>211</v>
      </c>
      <c r="C151">
        <v>1</v>
      </c>
      <c r="D151" t="s">
        <v>125</v>
      </c>
      <c r="E151" t="s">
        <v>126</v>
      </c>
      <c r="F151">
        <v>18.257096629179099</v>
      </c>
      <c r="G151" t="s">
        <v>18</v>
      </c>
      <c r="H151" t="s">
        <v>18</v>
      </c>
      <c r="I151" t="s">
        <v>18</v>
      </c>
      <c r="J151" t="s">
        <v>18</v>
      </c>
      <c r="K151" t="s">
        <v>212</v>
      </c>
      <c r="L151">
        <v>0</v>
      </c>
      <c r="M151" t="s">
        <v>213</v>
      </c>
      <c r="N151">
        <v>0</v>
      </c>
    </row>
    <row r="152" spans="1:14" x14ac:dyDescent="0.3">
      <c r="A152" t="s">
        <v>14</v>
      </c>
      <c r="B152" t="s">
        <v>211</v>
      </c>
      <c r="C152">
        <v>1</v>
      </c>
      <c r="D152" t="s">
        <v>127</v>
      </c>
      <c r="E152" t="s">
        <v>128</v>
      </c>
      <c r="F152">
        <v>18.125950426455599</v>
      </c>
      <c r="G152" t="s">
        <v>18</v>
      </c>
      <c r="H152" t="s">
        <v>18</v>
      </c>
      <c r="I152" t="s">
        <v>18</v>
      </c>
      <c r="J152" t="s">
        <v>18</v>
      </c>
      <c r="K152" t="s">
        <v>212</v>
      </c>
      <c r="L152">
        <v>0</v>
      </c>
      <c r="M152" t="s">
        <v>213</v>
      </c>
      <c r="N152">
        <v>0</v>
      </c>
    </row>
    <row r="153" spans="1:14" x14ac:dyDescent="0.3">
      <c r="A153" t="s">
        <v>14</v>
      </c>
      <c r="B153" t="s">
        <v>211</v>
      </c>
      <c r="C153">
        <v>1</v>
      </c>
      <c r="D153" t="s">
        <v>129</v>
      </c>
      <c r="E153" t="s">
        <v>130</v>
      </c>
      <c r="F153">
        <v>17.858625523093799</v>
      </c>
      <c r="G153" t="s">
        <v>18</v>
      </c>
      <c r="H153" t="s">
        <v>18</v>
      </c>
      <c r="I153" t="s">
        <v>18</v>
      </c>
      <c r="J153" t="s">
        <v>18</v>
      </c>
      <c r="K153" t="s">
        <v>212</v>
      </c>
      <c r="L153">
        <v>0</v>
      </c>
      <c r="M153" t="s">
        <v>213</v>
      </c>
      <c r="N153">
        <v>0</v>
      </c>
    </row>
    <row r="154" spans="1:14" x14ac:dyDescent="0.3">
      <c r="A154" t="s">
        <v>14</v>
      </c>
      <c r="B154" t="s">
        <v>211</v>
      </c>
      <c r="C154">
        <v>1</v>
      </c>
      <c r="D154" t="s">
        <v>131</v>
      </c>
      <c r="E154" t="s">
        <v>132</v>
      </c>
      <c r="F154">
        <v>17.972367626779501</v>
      </c>
      <c r="G154" t="s">
        <v>18</v>
      </c>
      <c r="H154" t="s">
        <v>18</v>
      </c>
      <c r="I154" t="s">
        <v>18</v>
      </c>
      <c r="J154" t="s">
        <v>18</v>
      </c>
      <c r="K154" t="s">
        <v>212</v>
      </c>
      <c r="L154">
        <v>0</v>
      </c>
      <c r="M154" t="s">
        <v>213</v>
      </c>
      <c r="N154">
        <v>0</v>
      </c>
    </row>
    <row r="155" spans="1:14" x14ac:dyDescent="0.3">
      <c r="A155" t="s">
        <v>14</v>
      </c>
      <c r="B155" t="s">
        <v>211</v>
      </c>
      <c r="C155">
        <v>1</v>
      </c>
      <c r="D155" t="s">
        <v>133</v>
      </c>
      <c r="E155" t="s">
        <v>134</v>
      </c>
      <c r="F155" t="s">
        <v>18</v>
      </c>
      <c r="G155" t="s">
        <v>18</v>
      </c>
      <c r="H155" t="s">
        <v>18</v>
      </c>
      <c r="I155" t="s">
        <v>18</v>
      </c>
      <c r="J155" t="s">
        <v>18</v>
      </c>
      <c r="K155" t="s">
        <v>214</v>
      </c>
      <c r="L155">
        <v>0</v>
      </c>
      <c r="M155" t="s">
        <v>213</v>
      </c>
      <c r="N155">
        <v>0</v>
      </c>
    </row>
    <row r="156" spans="1:14" x14ac:dyDescent="0.3">
      <c r="A156" t="s">
        <v>14</v>
      </c>
      <c r="B156" t="s">
        <v>211</v>
      </c>
      <c r="C156">
        <v>1</v>
      </c>
      <c r="D156" t="s">
        <v>135</v>
      </c>
      <c r="E156" t="s">
        <v>136</v>
      </c>
      <c r="F156" t="s">
        <v>18</v>
      </c>
      <c r="G156" t="s">
        <v>18</v>
      </c>
      <c r="H156" t="s">
        <v>18</v>
      </c>
      <c r="I156" t="s">
        <v>18</v>
      </c>
      <c r="J156" t="s">
        <v>18</v>
      </c>
      <c r="K156" t="s">
        <v>214</v>
      </c>
      <c r="L156">
        <v>0</v>
      </c>
      <c r="M156" t="s">
        <v>213</v>
      </c>
      <c r="N156">
        <v>0</v>
      </c>
    </row>
    <row r="157" spans="1:14" x14ac:dyDescent="0.3">
      <c r="A157" t="s">
        <v>14</v>
      </c>
      <c r="B157" t="s">
        <v>211</v>
      </c>
      <c r="C157">
        <v>1</v>
      </c>
      <c r="D157" t="s">
        <v>137</v>
      </c>
      <c r="E157" t="s">
        <v>138</v>
      </c>
      <c r="F157" t="s">
        <v>18</v>
      </c>
      <c r="G157" t="s">
        <v>18</v>
      </c>
      <c r="H157" t="s">
        <v>18</v>
      </c>
      <c r="I157" t="s">
        <v>18</v>
      </c>
      <c r="J157" t="s">
        <v>18</v>
      </c>
      <c r="K157" t="s">
        <v>214</v>
      </c>
      <c r="L157">
        <v>0</v>
      </c>
      <c r="M157" t="s">
        <v>213</v>
      </c>
      <c r="N157">
        <v>0</v>
      </c>
    </row>
    <row r="158" spans="1:14" x14ac:dyDescent="0.3">
      <c r="A158" t="s">
        <v>14</v>
      </c>
      <c r="B158" t="s">
        <v>211</v>
      </c>
      <c r="C158">
        <v>1</v>
      </c>
      <c r="D158" t="s">
        <v>139</v>
      </c>
      <c r="E158" t="s">
        <v>140</v>
      </c>
      <c r="F158">
        <v>18.0703084035991</v>
      </c>
      <c r="G158" t="s">
        <v>18</v>
      </c>
      <c r="H158" t="s">
        <v>18</v>
      </c>
      <c r="I158" t="s">
        <v>18</v>
      </c>
      <c r="J158" t="s">
        <v>18</v>
      </c>
      <c r="K158" t="s">
        <v>212</v>
      </c>
      <c r="L158">
        <v>0</v>
      </c>
      <c r="M158" t="s">
        <v>213</v>
      </c>
      <c r="N158">
        <v>0</v>
      </c>
    </row>
    <row r="159" spans="1:14" x14ac:dyDescent="0.3">
      <c r="A159" t="s">
        <v>14</v>
      </c>
      <c r="B159" t="s">
        <v>211</v>
      </c>
      <c r="C159">
        <v>1</v>
      </c>
      <c r="D159" t="s">
        <v>141</v>
      </c>
      <c r="E159" t="s">
        <v>142</v>
      </c>
      <c r="F159">
        <v>17.984124275837399</v>
      </c>
      <c r="G159" t="s">
        <v>18</v>
      </c>
      <c r="H159" t="s">
        <v>18</v>
      </c>
      <c r="I159" t="s">
        <v>18</v>
      </c>
      <c r="J159" t="s">
        <v>18</v>
      </c>
      <c r="K159" t="s">
        <v>212</v>
      </c>
      <c r="L159">
        <v>0</v>
      </c>
      <c r="M159" t="s">
        <v>213</v>
      </c>
      <c r="N159">
        <v>0</v>
      </c>
    </row>
    <row r="160" spans="1:14" x14ac:dyDescent="0.3">
      <c r="A160" t="s">
        <v>14</v>
      </c>
      <c r="B160" t="s">
        <v>211</v>
      </c>
      <c r="C160">
        <v>1</v>
      </c>
      <c r="D160" t="s">
        <v>143</v>
      </c>
      <c r="E160" t="s">
        <v>144</v>
      </c>
      <c r="F160">
        <v>18.128454376887699</v>
      </c>
      <c r="G160" t="s">
        <v>18</v>
      </c>
      <c r="H160" t="s">
        <v>18</v>
      </c>
      <c r="I160" t="s">
        <v>18</v>
      </c>
      <c r="J160" t="s">
        <v>18</v>
      </c>
      <c r="K160" t="s">
        <v>212</v>
      </c>
      <c r="L160">
        <v>0</v>
      </c>
      <c r="M160" t="s">
        <v>213</v>
      </c>
      <c r="N160">
        <v>0</v>
      </c>
    </row>
    <row r="161" spans="1:14" x14ac:dyDescent="0.3">
      <c r="A161" t="s">
        <v>14</v>
      </c>
      <c r="B161" t="s">
        <v>211</v>
      </c>
      <c r="C161">
        <v>1</v>
      </c>
      <c r="D161" t="s">
        <v>145</v>
      </c>
      <c r="E161" t="s">
        <v>146</v>
      </c>
      <c r="F161">
        <v>18.366489935852002</v>
      </c>
      <c r="G161" t="s">
        <v>18</v>
      </c>
      <c r="H161" t="s">
        <v>18</v>
      </c>
      <c r="I161" t="s">
        <v>18</v>
      </c>
      <c r="J161" t="s">
        <v>18</v>
      </c>
      <c r="K161" t="s">
        <v>212</v>
      </c>
      <c r="L161">
        <v>0</v>
      </c>
      <c r="M161" t="s">
        <v>213</v>
      </c>
      <c r="N161">
        <v>0</v>
      </c>
    </row>
    <row r="162" spans="1:14" x14ac:dyDescent="0.3">
      <c r="A162" t="s">
        <v>14</v>
      </c>
      <c r="B162" t="s">
        <v>211</v>
      </c>
      <c r="C162">
        <v>1</v>
      </c>
      <c r="D162" t="s">
        <v>147</v>
      </c>
      <c r="E162" t="s">
        <v>148</v>
      </c>
      <c r="F162">
        <v>18.119174720766601</v>
      </c>
      <c r="G162" t="s">
        <v>18</v>
      </c>
      <c r="H162" t="s">
        <v>18</v>
      </c>
      <c r="I162" t="s">
        <v>18</v>
      </c>
      <c r="J162" t="s">
        <v>18</v>
      </c>
      <c r="K162" t="s">
        <v>212</v>
      </c>
      <c r="L162">
        <v>0</v>
      </c>
      <c r="M162" t="s">
        <v>213</v>
      </c>
      <c r="N162">
        <v>0</v>
      </c>
    </row>
    <row r="163" spans="1:14" x14ac:dyDescent="0.3">
      <c r="A163" t="s">
        <v>14</v>
      </c>
      <c r="B163" t="s">
        <v>211</v>
      </c>
      <c r="C163">
        <v>1</v>
      </c>
      <c r="D163" t="s">
        <v>149</v>
      </c>
      <c r="E163" t="s">
        <v>150</v>
      </c>
      <c r="F163">
        <v>18.193791217896599</v>
      </c>
      <c r="G163" t="s">
        <v>18</v>
      </c>
      <c r="H163" t="s">
        <v>18</v>
      </c>
      <c r="I163" t="s">
        <v>18</v>
      </c>
      <c r="J163" t="s">
        <v>18</v>
      </c>
      <c r="K163" t="s">
        <v>212</v>
      </c>
      <c r="L163">
        <v>0</v>
      </c>
      <c r="M163" t="s">
        <v>213</v>
      </c>
      <c r="N163">
        <v>0</v>
      </c>
    </row>
    <row r="164" spans="1:14" x14ac:dyDescent="0.3">
      <c r="A164" t="s">
        <v>14</v>
      </c>
      <c r="B164" t="s">
        <v>211</v>
      </c>
      <c r="C164">
        <v>1</v>
      </c>
      <c r="D164" t="s">
        <v>151</v>
      </c>
      <c r="E164" t="s">
        <v>152</v>
      </c>
      <c r="F164">
        <v>18.064397654828301</v>
      </c>
      <c r="G164" t="s">
        <v>18</v>
      </c>
      <c r="H164" t="s">
        <v>18</v>
      </c>
      <c r="I164" t="s">
        <v>18</v>
      </c>
      <c r="J164" t="s">
        <v>18</v>
      </c>
      <c r="K164" t="s">
        <v>212</v>
      </c>
      <c r="L164">
        <v>0</v>
      </c>
      <c r="M164" t="s">
        <v>213</v>
      </c>
      <c r="N164">
        <v>0</v>
      </c>
    </row>
    <row r="165" spans="1:14" x14ac:dyDescent="0.3">
      <c r="A165" t="s">
        <v>14</v>
      </c>
      <c r="B165" t="s">
        <v>211</v>
      </c>
      <c r="C165">
        <v>1</v>
      </c>
      <c r="D165" t="s">
        <v>153</v>
      </c>
      <c r="E165" t="s">
        <v>154</v>
      </c>
      <c r="F165">
        <v>17.846575938907399</v>
      </c>
      <c r="G165" t="s">
        <v>18</v>
      </c>
      <c r="H165" t="s">
        <v>18</v>
      </c>
      <c r="I165" t="s">
        <v>18</v>
      </c>
      <c r="J165" t="s">
        <v>18</v>
      </c>
      <c r="K165" t="s">
        <v>212</v>
      </c>
      <c r="L165">
        <v>0</v>
      </c>
      <c r="M165" t="s">
        <v>213</v>
      </c>
      <c r="N165">
        <v>0</v>
      </c>
    </row>
    <row r="166" spans="1:14" x14ac:dyDescent="0.3">
      <c r="A166" t="s">
        <v>14</v>
      </c>
      <c r="B166" t="s">
        <v>211</v>
      </c>
      <c r="C166">
        <v>1</v>
      </c>
      <c r="D166" t="s">
        <v>155</v>
      </c>
      <c r="E166" t="s">
        <v>156</v>
      </c>
      <c r="F166">
        <v>17.9290545903314</v>
      </c>
      <c r="G166" t="s">
        <v>18</v>
      </c>
      <c r="H166" t="s">
        <v>18</v>
      </c>
      <c r="I166" t="s">
        <v>18</v>
      </c>
      <c r="J166" t="s">
        <v>18</v>
      </c>
      <c r="K166" t="s">
        <v>212</v>
      </c>
      <c r="L166">
        <v>0</v>
      </c>
      <c r="M166" t="s">
        <v>213</v>
      </c>
      <c r="N166">
        <v>0</v>
      </c>
    </row>
    <row r="167" spans="1:14" x14ac:dyDescent="0.3">
      <c r="A167" t="s">
        <v>14</v>
      </c>
      <c r="B167" t="s">
        <v>211</v>
      </c>
      <c r="C167">
        <v>1</v>
      </c>
      <c r="D167" t="s">
        <v>157</v>
      </c>
      <c r="E167" t="s">
        <v>158</v>
      </c>
      <c r="F167" t="s">
        <v>18</v>
      </c>
      <c r="G167" t="s">
        <v>18</v>
      </c>
      <c r="H167" t="s">
        <v>18</v>
      </c>
      <c r="I167" t="s">
        <v>18</v>
      </c>
      <c r="J167" t="s">
        <v>18</v>
      </c>
      <c r="K167" t="s">
        <v>214</v>
      </c>
      <c r="L167">
        <v>0</v>
      </c>
      <c r="M167" t="s">
        <v>213</v>
      </c>
      <c r="N167">
        <v>0</v>
      </c>
    </row>
    <row r="168" spans="1:14" x14ac:dyDescent="0.3">
      <c r="A168" t="s">
        <v>14</v>
      </c>
      <c r="B168" t="s">
        <v>211</v>
      </c>
      <c r="C168">
        <v>1</v>
      </c>
      <c r="D168" t="s">
        <v>159</v>
      </c>
      <c r="E168" t="s">
        <v>160</v>
      </c>
      <c r="F168" t="s">
        <v>18</v>
      </c>
      <c r="G168" t="s">
        <v>18</v>
      </c>
      <c r="H168" t="s">
        <v>18</v>
      </c>
      <c r="I168" t="s">
        <v>18</v>
      </c>
      <c r="J168" t="s">
        <v>18</v>
      </c>
      <c r="K168" t="s">
        <v>214</v>
      </c>
      <c r="L168">
        <v>0</v>
      </c>
      <c r="M168" t="s">
        <v>213</v>
      </c>
      <c r="N168">
        <v>0</v>
      </c>
    </row>
    <row r="169" spans="1:14" x14ac:dyDescent="0.3">
      <c r="A169" t="s">
        <v>14</v>
      </c>
      <c r="B169" t="s">
        <v>211</v>
      </c>
      <c r="C169">
        <v>1</v>
      </c>
      <c r="D169" t="s">
        <v>161</v>
      </c>
      <c r="E169" t="s">
        <v>162</v>
      </c>
      <c r="F169" t="s">
        <v>18</v>
      </c>
      <c r="G169" t="s">
        <v>18</v>
      </c>
      <c r="H169" t="s">
        <v>18</v>
      </c>
      <c r="I169" t="s">
        <v>18</v>
      </c>
      <c r="J169" t="s">
        <v>18</v>
      </c>
      <c r="K169" t="s">
        <v>214</v>
      </c>
      <c r="L169">
        <v>0</v>
      </c>
      <c r="M169" t="s">
        <v>213</v>
      </c>
      <c r="N169">
        <v>0</v>
      </c>
    </row>
    <row r="170" spans="1:14" x14ac:dyDescent="0.3">
      <c r="A170" t="s">
        <v>14</v>
      </c>
      <c r="B170" t="s">
        <v>211</v>
      </c>
      <c r="C170">
        <v>1</v>
      </c>
      <c r="D170" t="s">
        <v>163</v>
      </c>
      <c r="E170" t="s">
        <v>164</v>
      </c>
      <c r="F170" t="s">
        <v>18</v>
      </c>
      <c r="G170" t="s">
        <v>18</v>
      </c>
      <c r="H170" t="s">
        <v>18</v>
      </c>
      <c r="I170" t="s">
        <v>18</v>
      </c>
      <c r="J170" t="s">
        <v>18</v>
      </c>
      <c r="K170" t="s">
        <v>214</v>
      </c>
      <c r="L170">
        <v>0</v>
      </c>
      <c r="M170" t="s">
        <v>213</v>
      </c>
      <c r="N170">
        <v>0</v>
      </c>
    </row>
    <row r="171" spans="1:14" x14ac:dyDescent="0.3">
      <c r="A171" t="s">
        <v>14</v>
      </c>
      <c r="B171" t="s">
        <v>211</v>
      </c>
      <c r="C171">
        <v>1</v>
      </c>
      <c r="D171" t="s">
        <v>165</v>
      </c>
      <c r="E171" t="s">
        <v>166</v>
      </c>
      <c r="F171" t="s">
        <v>18</v>
      </c>
      <c r="G171" t="s">
        <v>18</v>
      </c>
      <c r="H171" t="s">
        <v>18</v>
      </c>
      <c r="I171" t="s">
        <v>18</v>
      </c>
      <c r="J171" t="s">
        <v>18</v>
      </c>
      <c r="K171" t="s">
        <v>214</v>
      </c>
      <c r="L171">
        <v>0</v>
      </c>
      <c r="M171" t="s">
        <v>213</v>
      </c>
      <c r="N171">
        <v>0</v>
      </c>
    </row>
    <row r="172" spans="1:14" x14ac:dyDescent="0.3">
      <c r="A172" t="s">
        <v>14</v>
      </c>
      <c r="B172" t="s">
        <v>211</v>
      </c>
      <c r="C172">
        <v>1</v>
      </c>
      <c r="D172" t="s">
        <v>167</v>
      </c>
      <c r="E172" t="s">
        <v>168</v>
      </c>
      <c r="F172" t="s">
        <v>18</v>
      </c>
      <c r="G172" t="s">
        <v>18</v>
      </c>
      <c r="H172" t="s">
        <v>18</v>
      </c>
      <c r="I172" t="s">
        <v>18</v>
      </c>
      <c r="J172" t="s">
        <v>18</v>
      </c>
      <c r="K172" t="s">
        <v>214</v>
      </c>
      <c r="L172">
        <v>0</v>
      </c>
      <c r="M172" t="s">
        <v>213</v>
      </c>
      <c r="N172">
        <v>0</v>
      </c>
    </row>
    <row r="173" spans="1:14" x14ac:dyDescent="0.3">
      <c r="A173" t="s">
        <v>14</v>
      </c>
      <c r="B173" t="s">
        <v>211</v>
      </c>
      <c r="C173">
        <v>1</v>
      </c>
      <c r="D173" t="s">
        <v>169</v>
      </c>
      <c r="E173" t="s">
        <v>170</v>
      </c>
      <c r="F173" t="s">
        <v>18</v>
      </c>
      <c r="G173" t="s">
        <v>18</v>
      </c>
      <c r="H173" t="s">
        <v>18</v>
      </c>
      <c r="I173" t="s">
        <v>18</v>
      </c>
      <c r="J173" t="s">
        <v>18</v>
      </c>
      <c r="K173" t="s">
        <v>214</v>
      </c>
      <c r="L173">
        <v>0</v>
      </c>
      <c r="M173" t="s">
        <v>213</v>
      </c>
      <c r="N173">
        <v>0</v>
      </c>
    </row>
    <row r="174" spans="1:14" x14ac:dyDescent="0.3">
      <c r="A174" t="s">
        <v>14</v>
      </c>
      <c r="B174" t="s">
        <v>211</v>
      </c>
      <c r="C174">
        <v>1</v>
      </c>
      <c r="D174" t="s">
        <v>171</v>
      </c>
      <c r="E174" t="s">
        <v>172</v>
      </c>
      <c r="F174" t="s">
        <v>18</v>
      </c>
      <c r="G174" t="s">
        <v>18</v>
      </c>
      <c r="H174" t="s">
        <v>18</v>
      </c>
      <c r="I174" t="s">
        <v>18</v>
      </c>
      <c r="J174" t="s">
        <v>18</v>
      </c>
      <c r="K174" t="s">
        <v>214</v>
      </c>
      <c r="L174">
        <v>0</v>
      </c>
      <c r="M174" t="s">
        <v>213</v>
      </c>
      <c r="N174">
        <v>0</v>
      </c>
    </row>
    <row r="175" spans="1:14" x14ac:dyDescent="0.3">
      <c r="A175" t="s">
        <v>14</v>
      </c>
      <c r="B175" t="s">
        <v>211</v>
      </c>
      <c r="C175">
        <v>1</v>
      </c>
      <c r="D175" t="s">
        <v>173</v>
      </c>
      <c r="E175" t="s">
        <v>174</v>
      </c>
      <c r="F175" t="s">
        <v>18</v>
      </c>
      <c r="G175" t="s">
        <v>18</v>
      </c>
      <c r="H175" t="s">
        <v>18</v>
      </c>
      <c r="I175" t="s">
        <v>18</v>
      </c>
      <c r="J175" t="s">
        <v>18</v>
      </c>
      <c r="K175" t="s">
        <v>214</v>
      </c>
      <c r="L175">
        <v>0</v>
      </c>
      <c r="M175" t="s">
        <v>213</v>
      </c>
      <c r="N175">
        <v>0</v>
      </c>
    </row>
    <row r="176" spans="1:14" x14ac:dyDescent="0.3">
      <c r="A176" t="s">
        <v>14</v>
      </c>
      <c r="B176" t="s">
        <v>211</v>
      </c>
      <c r="C176">
        <v>1</v>
      </c>
      <c r="D176" t="s">
        <v>175</v>
      </c>
      <c r="E176" t="s">
        <v>176</v>
      </c>
      <c r="F176" t="s">
        <v>18</v>
      </c>
      <c r="G176" t="s">
        <v>18</v>
      </c>
      <c r="H176" t="s">
        <v>18</v>
      </c>
      <c r="I176" t="s">
        <v>18</v>
      </c>
      <c r="J176" t="s">
        <v>18</v>
      </c>
      <c r="K176" t="s">
        <v>214</v>
      </c>
      <c r="L176">
        <v>0</v>
      </c>
      <c r="M176" t="s">
        <v>213</v>
      </c>
      <c r="N176">
        <v>0</v>
      </c>
    </row>
    <row r="177" spans="1:14" x14ac:dyDescent="0.3">
      <c r="A177" t="s">
        <v>14</v>
      </c>
      <c r="B177" t="s">
        <v>211</v>
      </c>
      <c r="C177">
        <v>1</v>
      </c>
      <c r="D177" t="s">
        <v>177</v>
      </c>
      <c r="E177" t="s">
        <v>178</v>
      </c>
      <c r="F177" t="s">
        <v>18</v>
      </c>
      <c r="G177" t="s">
        <v>18</v>
      </c>
      <c r="H177" t="s">
        <v>18</v>
      </c>
      <c r="I177" t="s">
        <v>18</v>
      </c>
      <c r="J177" t="s">
        <v>18</v>
      </c>
      <c r="K177" t="s">
        <v>214</v>
      </c>
      <c r="L177">
        <v>0</v>
      </c>
      <c r="M177" t="s">
        <v>213</v>
      </c>
      <c r="N177">
        <v>0</v>
      </c>
    </row>
    <row r="178" spans="1:14" x14ac:dyDescent="0.3">
      <c r="A178" t="s">
        <v>14</v>
      </c>
      <c r="B178" t="s">
        <v>211</v>
      </c>
      <c r="C178">
        <v>1</v>
      </c>
      <c r="D178" t="s">
        <v>179</v>
      </c>
      <c r="E178" t="s">
        <v>180</v>
      </c>
      <c r="F178" t="s">
        <v>18</v>
      </c>
      <c r="G178" t="s">
        <v>18</v>
      </c>
      <c r="H178" t="s">
        <v>18</v>
      </c>
      <c r="I178" t="s">
        <v>18</v>
      </c>
      <c r="J178" t="s">
        <v>18</v>
      </c>
      <c r="K178" t="s">
        <v>214</v>
      </c>
      <c r="L178">
        <v>0</v>
      </c>
      <c r="M178" t="s">
        <v>213</v>
      </c>
      <c r="N178">
        <v>0</v>
      </c>
    </row>
    <row r="179" spans="1:14" x14ac:dyDescent="0.3">
      <c r="A179" t="s">
        <v>14</v>
      </c>
      <c r="B179" t="s">
        <v>211</v>
      </c>
      <c r="C179">
        <v>1</v>
      </c>
      <c r="D179" t="s">
        <v>181</v>
      </c>
      <c r="E179" t="s">
        <v>182</v>
      </c>
      <c r="F179" t="s">
        <v>18</v>
      </c>
      <c r="G179" t="s">
        <v>18</v>
      </c>
      <c r="H179" t="s">
        <v>18</v>
      </c>
      <c r="I179" t="s">
        <v>18</v>
      </c>
      <c r="J179" t="s">
        <v>18</v>
      </c>
      <c r="K179" t="s">
        <v>214</v>
      </c>
      <c r="L179">
        <v>0</v>
      </c>
      <c r="M179" t="s">
        <v>213</v>
      </c>
      <c r="N179">
        <v>0</v>
      </c>
    </row>
    <row r="180" spans="1:14" x14ac:dyDescent="0.3">
      <c r="A180" t="s">
        <v>14</v>
      </c>
      <c r="B180" t="s">
        <v>211</v>
      </c>
      <c r="C180">
        <v>1</v>
      </c>
      <c r="D180" t="s">
        <v>183</v>
      </c>
      <c r="E180" t="s">
        <v>184</v>
      </c>
      <c r="F180" t="s">
        <v>18</v>
      </c>
      <c r="G180" t="s">
        <v>18</v>
      </c>
      <c r="H180" t="s">
        <v>18</v>
      </c>
      <c r="I180" t="s">
        <v>18</v>
      </c>
      <c r="J180" t="s">
        <v>18</v>
      </c>
      <c r="K180" t="s">
        <v>214</v>
      </c>
      <c r="L180">
        <v>0</v>
      </c>
      <c r="M180" t="s">
        <v>213</v>
      </c>
      <c r="N180">
        <v>0</v>
      </c>
    </row>
    <row r="181" spans="1:14" x14ac:dyDescent="0.3">
      <c r="A181" t="s">
        <v>14</v>
      </c>
      <c r="B181" t="s">
        <v>211</v>
      </c>
      <c r="C181">
        <v>1</v>
      </c>
      <c r="D181" t="s">
        <v>185</v>
      </c>
      <c r="E181" t="s">
        <v>186</v>
      </c>
      <c r="F181" t="s">
        <v>18</v>
      </c>
      <c r="G181" t="s">
        <v>18</v>
      </c>
      <c r="H181" t="s">
        <v>18</v>
      </c>
      <c r="I181" t="s">
        <v>18</v>
      </c>
      <c r="J181" t="s">
        <v>18</v>
      </c>
      <c r="K181" t="s">
        <v>214</v>
      </c>
      <c r="L181">
        <v>0</v>
      </c>
      <c r="M181" t="s">
        <v>213</v>
      </c>
      <c r="N181">
        <v>0</v>
      </c>
    </row>
    <row r="182" spans="1:14" x14ac:dyDescent="0.3">
      <c r="A182" t="s">
        <v>14</v>
      </c>
      <c r="B182" t="s">
        <v>211</v>
      </c>
      <c r="C182">
        <v>1</v>
      </c>
      <c r="D182" t="s">
        <v>187</v>
      </c>
      <c r="E182" t="s">
        <v>188</v>
      </c>
      <c r="F182" t="s">
        <v>18</v>
      </c>
      <c r="G182" t="s">
        <v>18</v>
      </c>
      <c r="H182" t="s">
        <v>18</v>
      </c>
      <c r="I182" t="s">
        <v>18</v>
      </c>
      <c r="J182" t="s">
        <v>18</v>
      </c>
      <c r="K182" t="s">
        <v>214</v>
      </c>
      <c r="L182">
        <v>0</v>
      </c>
      <c r="M182" t="s">
        <v>213</v>
      </c>
      <c r="N182">
        <v>0</v>
      </c>
    </row>
    <row r="183" spans="1:14" x14ac:dyDescent="0.3">
      <c r="A183" t="s">
        <v>14</v>
      </c>
      <c r="B183" t="s">
        <v>211</v>
      </c>
      <c r="C183">
        <v>1</v>
      </c>
      <c r="D183" t="s">
        <v>189</v>
      </c>
      <c r="E183" t="s">
        <v>190</v>
      </c>
      <c r="F183" t="s">
        <v>18</v>
      </c>
      <c r="G183" t="s">
        <v>18</v>
      </c>
      <c r="H183" t="s">
        <v>18</v>
      </c>
      <c r="I183" t="s">
        <v>18</v>
      </c>
      <c r="J183" t="s">
        <v>18</v>
      </c>
      <c r="K183" t="s">
        <v>214</v>
      </c>
      <c r="L183">
        <v>0</v>
      </c>
      <c r="M183" t="s">
        <v>213</v>
      </c>
      <c r="N183">
        <v>0</v>
      </c>
    </row>
    <row r="184" spans="1:14" x14ac:dyDescent="0.3">
      <c r="A184" t="s">
        <v>14</v>
      </c>
      <c r="B184" t="s">
        <v>211</v>
      </c>
      <c r="C184">
        <v>1</v>
      </c>
      <c r="D184" t="s">
        <v>191</v>
      </c>
      <c r="E184" t="s">
        <v>192</v>
      </c>
      <c r="F184" t="s">
        <v>18</v>
      </c>
      <c r="G184" t="s">
        <v>18</v>
      </c>
      <c r="H184" t="s">
        <v>18</v>
      </c>
      <c r="I184" t="s">
        <v>18</v>
      </c>
      <c r="J184" t="s">
        <v>18</v>
      </c>
      <c r="K184" t="s">
        <v>214</v>
      </c>
      <c r="L184">
        <v>0</v>
      </c>
      <c r="M184" t="s">
        <v>213</v>
      </c>
      <c r="N184">
        <v>0</v>
      </c>
    </row>
    <row r="185" spans="1:14" x14ac:dyDescent="0.3">
      <c r="A185" t="s">
        <v>14</v>
      </c>
      <c r="B185" t="s">
        <v>211</v>
      </c>
      <c r="C185">
        <v>1</v>
      </c>
      <c r="D185" t="s">
        <v>193</v>
      </c>
      <c r="E185" t="s">
        <v>194</v>
      </c>
      <c r="F185" t="s">
        <v>18</v>
      </c>
      <c r="G185" t="s">
        <v>18</v>
      </c>
      <c r="H185" t="s">
        <v>18</v>
      </c>
      <c r="I185" t="s">
        <v>18</v>
      </c>
      <c r="J185" t="s">
        <v>18</v>
      </c>
      <c r="K185" t="s">
        <v>214</v>
      </c>
      <c r="L185">
        <v>0</v>
      </c>
      <c r="M185" t="s">
        <v>213</v>
      </c>
      <c r="N185">
        <v>0</v>
      </c>
    </row>
    <row r="186" spans="1:14" x14ac:dyDescent="0.3">
      <c r="A186" t="s">
        <v>14</v>
      </c>
      <c r="B186" t="s">
        <v>211</v>
      </c>
      <c r="C186">
        <v>1</v>
      </c>
      <c r="D186" t="s">
        <v>195</v>
      </c>
      <c r="E186" t="s">
        <v>196</v>
      </c>
      <c r="F186" t="s">
        <v>18</v>
      </c>
      <c r="G186" t="s">
        <v>18</v>
      </c>
      <c r="H186" t="s">
        <v>18</v>
      </c>
      <c r="I186" t="s">
        <v>18</v>
      </c>
      <c r="J186" t="s">
        <v>18</v>
      </c>
      <c r="K186" t="s">
        <v>214</v>
      </c>
      <c r="L186">
        <v>0</v>
      </c>
      <c r="M186" t="s">
        <v>213</v>
      </c>
      <c r="N186">
        <v>0</v>
      </c>
    </row>
    <row r="187" spans="1:14" x14ac:dyDescent="0.3">
      <c r="A187" t="s">
        <v>14</v>
      </c>
      <c r="B187" t="s">
        <v>211</v>
      </c>
      <c r="C187">
        <v>1</v>
      </c>
      <c r="D187" t="s">
        <v>197</v>
      </c>
      <c r="E187" t="s">
        <v>198</v>
      </c>
      <c r="F187" t="s">
        <v>18</v>
      </c>
      <c r="G187" t="s">
        <v>18</v>
      </c>
      <c r="H187" t="s">
        <v>18</v>
      </c>
      <c r="I187" t="s">
        <v>18</v>
      </c>
      <c r="J187" t="s">
        <v>18</v>
      </c>
      <c r="K187" t="s">
        <v>214</v>
      </c>
      <c r="L187">
        <v>0</v>
      </c>
      <c r="M187" t="s">
        <v>213</v>
      </c>
      <c r="N187">
        <v>0</v>
      </c>
    </row>
    <row r="188" spans="1:14" x14ac:dyDescent="0.3">
      <c r="A188" t="s">
        <v>14</v>
      </c>
      <c r="B188" t="s">
        <v>211</v>
      </c>
      <c r="C188">
        <v>1</v>
      </c>
      <c r="D188" t="s">
        <v>199</v>
      </c>
      <c r="E188" t="s">
        <v>200</v>
      </c>
      <c r="F188" t="s">
        <v>18</v>
      </c>
      <c r="G188" t="s">
        <v>18</v>
      </c>
      <c r="H188" t="s">
        <v>18</v>
      </c>
      <c r="I188" t="s">
        <v>18</v>
      </c>
      <c r="J188" t="s">
        <v>18</v>
      </c>
      <c r="K188" t="s">
        <v>214</v>
      </c>
      <c r="L188">
        <v>0</v>
      </c>
      <c r="M188" t="s">
        <v>213</v>
      </c>
      <c r="N188">
        <v>0</v>
      </c>
    </row>
    <row r="189" spans="1:14" x14ac:dyDescent="0.3">
      <c r="A189" t="s">
        <v>14</v>
      </c>
      <c r="B189" t="s">
        <v>211</v>
      </c>
      <c r="C189">
        <v>1</v>
      </c>
      <c r="D189" t="s">
        <v>201</v>
      </c>
      <c r="E189" t="s">
        <v>202</v>
      </c>
      <c r="F189" t="s">
        <v>18</v>
      </c>
      <c r="G189" t="s">
        <v>18</v>
      </c>
      <c r="H189" t="s">
        <v>18</v>
      </c>
      <c r="I189" t="s">
        <v>18</v>
      </c>
      <c r="J189" t="s">
        <v>18</v>
      </c>
      <c r="K189" t="s">
        <v>214</v>
      </c>
      <c r="L189">
        <v>0</v>
      </c>
      <c r="M189" t="s">
        <v>213</v>
      </c>
      <c r="N189">
        <v>0</v>
      </c>
    </row>
    <row r="190" spans="1:14" x14ac:dyDescent="0.3">
      <c r="A190" t="s">
        <v>14</v>
      </c>
      <c r="B190" t="s">
        <v>211</v>
      </c>
      <c r="C190">
        <v>1</v>
      </c>
      <c r="D190" t="s">
        <v>203</v>
      </c>
      <c r="E190" t="s">
        <v>204</v>
      </c>
      <c r="F190" t="s">
        <v>18</v>
      </c>
      <c r="G190" t="s">
        <v>18</v>
      </c>
      <c r="H190" t="s">
        <v>18</v>
      </c>
      <c r="I190" t="s">
        <v>18</v>
      </c>
      <c r="J190" t="s">
        <v>18</v>
      </c>
      <c r="K190" t="s">
        <v>214</v>
      </c>
      <c r="L190">
        <v>0</v>
      </c>
      <c r="M190" t="s">
        <v>213</v>
      </c>
      <c r="N190">
        <v>0</v>
      </c>
    </row>
    <row r="191" spans="1:14" x14ac:dyDescent="0.3">
      <c r="A191" t="s">
        <v>14</v>
      </c>
      <c r="B191" t="s">
        <v>211</v>
      </c>
      <c r="C191">
        <v>1</v>
      </c>
      <c r="D191" t="s">
        <v>205</v>
      </c>
      <c r="E191" t="s">
        <v>206</v>
      </c>
      <c r="F191" t="s">
        <v>18</v>
      </c>
      <c r="G191" t="s">
        <v>18</v>
      </c>
      <c r="H191" t="s">
        <v>18</v>
      </c>
      <c r="I191" t="s">
        <v>18</v>
      </c>
      <c r="J191" t="s">
        <v>18</v>
      </c>
      <c r="K191" t="s">
        <v>214</v>
      </c>
      <c r="L191">
        <v>0</v>
      </c>
      <c r="M191" t="s">
        <v>213</v>
      </c>
      <c r="N191">
        <v>0</v>
      </c>
    </row>
    <row r="192" spans="1:14" x14ac:dyDescent="0.3">
      <c r="A192" t="s">
        <v>14</v>
      </c>
      <c r="B192" t="s">
        <v>211</v>
      </c>
      <c r="C192">
        <v>1</v>
      </c>
      <c r="D192" t="s">
        <v>207</v>
      </c>
      <c r="E192" t="s">
        <v>208</v>
      </c>
      <c r="F192" t="s">
        <v>18</v>
      </c>
      <c r="G192" t="s">
        <v>18</v>
      </c>
      <c r="H192" t="s">
        <v>18</v>
      </c>
      <c r="I192" t="s">
        <v>18</v>
      </c>
      <c r="J192" t="s">
        <v>18</v>
      </c>
      <c r="K192" t="s">
        <v>214</v>
      </c>
      <c r="L192">
        <v>0</v>
      </c>
      <c r="M192" t="s">
        <v>213</v>
      </c>
      <c r="N192">
        <v>0</v>
      </c>
    </row>
    <row r="193" spans="1:14" x14ac:dyDescent="0.3">
      <c r="A193" t="s">
        <v>14</v>
      </c>
      <c r="B193" t="s">
        <v>211</v>
      </c>
      <c r="C193">
        <v>1</v>
      </c>
      <c r="D193" t="s">
        <v>209</v>
      </c>
      <c r="E193" t="s">
        <v>210</v>
      </c>
      <c r="F193" t="s">
        <v>18</v>
      </c>
      <c r="G193" t="s">
        <v>18</v>
      </c>
      <c r="H193" t="s">
        <v>18</v>
      </c>
      <c r="I193" t="s">
        <v>18</v>
      </c>
      <c r="J193" t="s">
        <v>18</v>
      </c>
      <c r="K193" t="s">
        <v>214</v>
      </c>
      <c r="L193">
        <v>0</v>
      </c>
      <c r="M193" t="s">
        <v>213</v>
      </c>
      <c r="N19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35" workbookViewId="0">
      <selection activeCell="I38" sqref="I38:I46"/>
    </sheetView>
  </sheetViews>
  <sheetFormatPr defaultRowHeight="14.4" x14ac:dyDescent="0.3"/>
  <cols>
    <col min="1" max="1" width="18.44140625" bestFit="1" customWidth="1"/>
    <col min="2" max="2" width="9.6640625" customWidth="1"/>
    <col min="7" max="7" width="12.109375" bestFit="1" customWidth="1"/>
    <col min="8" max="8" width="10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242</v>
      </c>
      <c r="F1" t="s">
        <v>4</v>
      </c>
      <c r="G1" t="s">
        <v>5</v>
      </c>
      <c r="H1" t="s">
        <v>240</v>
      </c>
      <c r="I1" t="s">
        <v>241</v>
      </c>
    </row>
    <row r="2" spans="1:9" x14ac:dyDescent="0.3">
      <c r="A2" t="s">
        <v>14</v>
      </c>
      <c r="B2" t="s">
        <v>211</v>
      </c>
      <c r="C2">
        <v>1</v>
      </c>
      <c r="D2" t="s">
        <v>16</v>
      </c>
      <c r="E2" t="s">
        <v>243</v>
      </c>
      <c r="F2" t="s">
        <v>17</v>
      </c>
      <c r="G2">
        <v>23.907023630775299</v>
      </c>
      <c r="H2">
        <f>AVERAGE(G2,G14,G26)</f>
        <v>23.876057304673299</v>
      </c>
      <c r="I2">
        <f>STDEV(G2,G14,G26)</f>
        <v>5.7111848819539228E-2</v>
      </c>
    </row>
    <row r="3" spans="1:9" x14ac:dyDescent="0.3">
      <c r="A3" t="s">
        <v>14</v>
      </c>
      <c r="B3" t="s">
        <v>211</v>
      </c>
      <c r="C3">
        <v>1</v>
      </c>
      <c r="D3" t="s">
        <v>21</v>
      </c>
      <c r="E3" t="s">
        <v>243</v>
      </c>
      <c r="F3" t="s">
        <v>22</v>
      </c>
      <c r="G3">
        <v>23.552157816887199</v>
      </c>
      <c r="H3">
        <f>AVERAGE(G3,G15,G27)</f>
        <v>23.523044817615169</v>
      </c>
      <c r="I3">
        <f>STDEV(G3,G15,G27)</f>
        <v>2.5942938418462524E-2</v>
      </c>
    </row>
    <row r="4" spans="1:9" x14ac:dyDescent="0.3">
      <c r="A4" t="s">
        <v>14</v>
      </c>
      <c r="B4" t="s">
        <v>211</v>
      </c>
      <c r="C4">
        <v>1</v>
      </c>
      <c r="D4" t="s">
        <v>23</v>
      </c>
      <c r="E4" t="s">
        <v>243</v>
      </c>
      <c r="F4" t="s">
        <v>24</v>
      </c>
      <c r="G4">
        <v>23.658648291896299</v>
      </c>
      <c r="H4">
        <f>AVERAGE(G4,G16,G28)</f>
        <v>23.637049008386498</v>
      </c>
      <c r="I4">
        <f>STDEV(G4,G16,G28)</f>
        <v>3.7937210570903254E-2</v>
      </c>
    </row>
    <row r="5" spans="1:9" x14ac:dyDescent="0.3">
      <c r="A5" t="s">
        <v>14</v>
      </c>
      <c r="B5" t="s">
        <v>211</v>
      </c>
      <c r="C5">
        <v>1</v>
      </c>
      <c r="D5" t="s">
        <v>25</v>
      </c>
      <c r="E5" t="s">
        <v>243</v>
      </c>
      <c r="F5" t="s">
        <v>26</v>
      </c>
      <c r="G5">
        <v>19.470054023130999</v>
      </c>
      <c r="H5">
        <f>AVERAGE(G5,G17,G29)</f>
        <v>19.441601320912898</v>
      </c>
      <c r="I5">
        <f>STDEV(G5,G17,G29)</f>
        <v>6.8231895345708837E-2</v>
      </c>
    </row>
    <row r="6" spans="1:9" x14ac:dyDescent="0.3">
      <c r="A6" t="s">
        <v>14</v>
      </c>
      <c r="B6" t="s">
        <v>211</v>
      </c>
      <c r="C6">
        <v>1</v>
      </c>
      <c r="D6" t="s">
        <v>27</v>
      </c>
      <c r="E6" t="s">
        <v>243</v>
      </c>
      <c r="F6" t="s">
        <v>28</v>
      </c>
      <c r="G6">
        <v>19.248706434523399</v>
      </c>
      <c r="H6">
        <f>AVERAGE(G6,G18,G30)</f>
        <v>19.219174551630367</v>
      </c>
      <c r="I6">
        <f>STDEV(G6,G18,G30)</f>
        <v>4.1015357864210629E-2</v>
      </c>
    </row>
    <row r="7" spans="1:9" x14ac:dyDescent="0.3">
      <c r="A7" t="s">
        <v>14</v>
      </c>
      <c r="B7" t="s">
        <v>211</v>
      </c>
      <c r="C7">
        <v>1</v>
      </c>
      <c r="D7" t="s">
        <v>29</v>
      </c>
      <c r="E7" t="s">
        <v>243</v>
      </c>
      <c r="F7" t="s">
        <v>30</v>
      </c>
      <c r="G7">
        <v>19.628114194864299</v>
      </c>
      <c r="H7">
        <f>AVERAGE(G7,G19,G31)</f>
        <v>19.61118629059273</v>
      </c>
      <c r="I7">
        <f>STDEV(G7,G19,G31)</f>
        <v>2.6135404671336626E-2</v>
      </c>
    </row>
    <row r="8" spans="1:9" x14ac:dyDescent="0.3">
      <c r="A8" t="s">
        <v>14</v>
      </c>
      <c r="B8" t="s">
        <v>211</v>
      </c>
      <c r="C8">
        <v>1</v>
      </c>
      <c r="D8" t="s">
        <v>31</v>
      </c>
      <c r="E8" t="s">
        <v>243</v>
      </c>
      <c r="F8" t="s">
        <v>32</v>
      </c>
      <c r="G8">
        <v>24.133577481573401</v>
      </c>
      <c r="H8">
        <f>AVERAGE(G8,G20,G32)</f>
        <v>24.097452419119335</v>
      </c>
      <c r="I8">
        <f>STDEV(G8,G20,G32)</f>
        <v>5.4080949814882831E-2</v>
      </c>
    </row>
    <row r="9" spans="1:9" x14ac:dyDescent="0.3">
      <c r="A9" t="s">
        <v>14</v>
      </c>
      <c r="B9" t="s">
        <v>211</v>
      </c>
      <c r="C9">
        <v>1</v>
      </c>
      <c r="D9" t="s">
        <v>33</v>
      </c>
      <c r="E9" t="s">
        <v>243</v>
      </c>
      <c r="F9" t="s">
        <v>34</v>
      </c>
      <c r="G9">
        <v>23.767529473752798</v>
      </c>
      <c r="H9">
        <f>AVERAGE(G9,G21,G33)</f>
        <v>23.757975416027069</v>
      </c>
      <c r="I9">
        <f>STDEV(G9,G21,G33)</f>
        <v>1.5579054253441072E-2</v>
      </c>
    </row>
    <row r="10" spans="1:9" x14ac:dyDescent="0.3">
      <c r="A10" t="s">
        <v>14</v>
      </c>
      <c r="B10" t="s">
        <v>211</v>
      </c>
      <c r="C10">
        <v>1</v>
      </c>
      <c r="D10" t="s">
        <v>35</v>
      </c>
      <c r="E10" t="s">
        <v>243</v>
      </c>
      <c r="F10" t="s">
        <v>36</v>
      </c>
      <c r="G10">
        <v>23.687409953454502</v>
      </c>
      <c r="H10">
        <f>AVERAGE(G10,G22,G34)</f>
        <v>23.659467098419032</v>
      </c>
      <c r="I10">
        <f>STDEV(G10,G22,G34)</f>
        <v>3.4479468045347773E-2</v>
      </c>
    </row>
    <row r="11" spans="1:9" x14ac:dyDescent="0.3">
      <c r="A11" t="s">
        <v>14</v>
      </c>
      <c r="B11" t="s">
        <v>211</v>
      </c>
      <c r="C11">
        <v>1</v>
      </c>
      <c r="D11" t="s">
        <v>37</v>
      </c>
      <c r="E11" t="s">
        <v>243</v>
      </c>
      <c r="F11" t="s">
        <v>38</v>
      </c>
      <c r="G11" t="s">
        <v>18</v>
      </c>
      <c r="H11" t="s">
        <v>18</v>
      </c>
    </row>
    <row r="12" spans="1:9" x14ac:dyDescent="0.3">
      <c r="A12" t="s">
        <v>14</v>
      </c>
      <c r="B12" t="s">
        <v>211</v>
      </c>
      <c r="C12">
        <v>1</v>
      </c>
      <c r="D12" t="s">
        <v>39</v>
      </c>
      <c r="E12" t="s">
        <v>243</v>
      </c>
      <c r="F12" t="s">
        <v>40</v>
      </c>
      <c r="G12" t="s">
        <v>18</v>
      </c>
      <c r="H12" t="s">
        <v>18</v>
      </c>
    </row>
    <row r="13" spans="1:9" x14ac:dyDescent="0.3">
      <c r="A13" t="s">
        <v>14</v>
      </c>
      <c r="B13" t="s">
        <v>211</v>
      </c>
      <c r="C13">
        <v>1</v>
      </c>
      <c r="D13" t="s">
        <v>41</v>
      </c>
      <c r="E13" t="s">
        <v>243</v>
      </c>
      <c r="F13" t="s">
        <v>42</v>
      </c>
      <c r="G13" t="s">
        <v>18</v>
      </c>
      <c r="H13" t="s">
        <v>18</v>
      </c>
    </row>
    <row r="14" spans="1:9" x14ac:dyDescent="0.3">
      <c r="A14" t="s">
        <v>14</v>
      </c>
      <c r="B14" t="s">
        <v>211</v>
      </c>
      <c r="C14">
        <v>1</v>
      </c>
      <c r="D14" t="s">
        <v>43</v>
      </c>
      <c r="E14" t="s">
        <v>243</v>
      </c>
      <c r="F14" t="s">
        <v>44</v>
      </c>
      <c r="G14">
        <v>23.910998126603602</v>
      </c>
      <c r="H14" t="s">
        <v>18</v>
      </c>
    </row>
    <row r="15" spans="1:9" x14ac:dyDescent="0.3">
      <c r="A15" t="s">
        <v>14</v>
      </c>
      <c r="B15" t="s">
        <v>211</v>
      </c>
      <c r="C15">
        <v>1</v>
      </c>
      <c r="D15" t="s">
        <v>45</v>
      </c>
      <c r="E15" t="s">
        <v>243</v>
      </c>
      <c r="F15" t="s">
        <v>46</v>
      </c>
      <c r="G15">
        <v>23.502375952739399</v>
      </c>
      <c r="H15" t="s">
        <v>18</v>
      </c>
    </row>
    <row r="16" spans="1:9" x14ac:dyDescent="0.3">
      <c r="A16" t="s">
        <v>14</v>
      </c>
      <c r="B16" t="s">
        <v>211</v>
      </c>
      <c r="C16">
        <v>1</v>
      </c>
      <c r="D16" t="s">
        <v>47</v>
      </c>
      <c r="E16" t="s">
        <v>243</v>
      </c>
      <c r="F16" t="s">
        <v>48</v>
      </c>
      <c r="G16">
        <v>23.659254444419702</v>
      </c>
      <c r="H16" t="s">
        <v>18</v>
      </c>
    </row>
    <row r="17" spans="1:8" x14ac:dyDescent="0.3">
      <c r="A17" t="s">
        <v>14</v>
      </c>
      <c r="B17" t="s">
        <v>211</v>
      </c>
      <c r="C17">
        <v>1</v>
      </c>
      <c r="D17" t="s">
        <v>49</v>
      </c>
      <c r="E17" t="s">
        <v>243</v>
      </c>
      <c r="F17" t="s">
        <v>50</v>
      </c>
      <c r="G17">
        <v>19.491002199390199</v>
      </c>
      <c r="H17" t="s">
        <v>18</v>
      </c>
    </row>
    <row r="18" spans="1:8" x14ac:dyDescent="0.3">
      <c r="A18" t="s">
        <v>14</v>
      </c>
      <c r="B18" t="s">
        <v>211</v>
      </c>
      <c r="C18">
        <v>1</v>
      </c>
      <c r="D18" t="s">
        <v>51</v>
      </c>
      <c r="E18" t="s">
        <v>243</v>
      </c>
      <c r="F18" t="s">
        <v>52</v>
      </c>
      <c r="G18">
        <v>19.2364735521037</v>
      </c>
      <c r="H18" t="s">
        <v>18</v>
      </c>
    </row>
    <row r="19" spans="1:8" x14ac:dyDescent="0.3">
      <c r="A19" t="s">
        <v>14</v>
      </c>
      <c r="B19" t="s">
        <v>211</v>
      </c>
      <c r="C19">
        <v>1</v>
      </c>
      <c r="D19" t="s">
        <v>53</v>
      </c>
      <c r="E19" t="s">
        <v>243</v>
      </c>
      <c r="F19" t="s">
        <v>54</v>
      </c>
      <c r="G19">
        <v>19.624358972207698</v>
      </c>
      <c r="H19" t="s">
        <v>18</v>
      </c>
    </row>
    <row r="20" spans="1:8" x14ac:dyDescent="0.3">
      <c r="A20" t="s">
        <v>14</v>
      </c>
      <c r="B20" t="s">
        <v>211</v>
      </c>
      <c r="C20">
        <v>1</v>
      </c>
      <c r="D20" t="s">
        <v>55</v>
      </c>
      <c r="E20" t="s">
        <v>243</v>
      </c>
      <c r="F20" t="s">
        <v>56</v>
      </c>
      <c r="G20">
        <v>24.123503196880598</v>
      </c>
      <c r="H20" t="s">
        <v>18</v>
      </c>
    </row>
    <row r="21" spans="1:8" x14ac:dyDescent="0.3">
      <c r="A21" t="s">
        <v>14</v>
      </c>
      <c r="B21" t="s">
        <v>211</v>
      </c>
      <c r="C21">
        <v>1</v>
      </c>
      <c r="D21" t="s">
        <v>57</v>
      </c>
      <c r="E21" t="s">
        <v>243</v>
      </c>
      <c r="F21" t="s">
        <v>58</v>
      </c>
      <c r="G21">
        <v>23.766398649175301</v>
      </c>
      <c r="H21" t="s">
        <v>18</v>
      </c>
    </row>
    <row r="22" spans="1:8" x14ac:dyDescent="0.3">
      <c r="A22" t="s">
        <v>14</v>
      </c>
      <c r="B22" t="s">
        <v>211</v>
      </c>
      <c r="C22">
        <v>1</v>
      </c>
      <c r="D22" t="s">
        <v>59</v>
      </c>
      <c r="E22" t="s">
        <v>243</v>
      </c>
      <c r="F22" t="s">
        <v>60</v>
      </c>
      <c r="G22">
        <v>23.6700564395383</v>
      </c>
      <c r="H22" t="s">
        <v>18</v>
      </c>
    </row>
    <row r="23" spans="1:8" x14ac:dyDescent="0.3">
      <c r="A23" t="s">
        <v>14</v>
      </c>
      <c r="B23" t="s">
        <v>211</v>
      </c>
      <c r="C23">
        <v>1</v>
      </c>
      <c r="D23" t="s">
        <v>61</v>
      </c>
      <c r="E23" t="s">
        <v>243</v>
      </c>
      <c r="F23" t="s">
        <v>62</v>
      </c>
      <c r="G23" t="s">
        <v>18</v>
      </c>
      <c r="H23" t="s">
        <v>18</v>
      </c>
    </row>
    <row r="24" spans="1:8" x14ac:dyDescent="0.3">
      <c r="A24" t="s">
        <v>14</v>
      </c>
      <c r="B24" t="s">
        <v>211</v>
      </c>
      <c r="C24">
        <v>1</v>
      </c>
      <c r="D24" t="s">
        <v>63</v>
      </c>
      <c r="E24" t="s">
        <v>243</v>
      </c>
      <c r="F24" t="s">
        <v>64</v>
      </c>
      <c r="G24" t="s">
        <v>18</v>
      </c>
      <c r="H24" t="s">
        <v>18</v>
      </c>
    </row>
    <row r="25" spans="1:8" x14ac:dyDescent="0.3">
      <c r="A25" t="s">
        <v>14</v>
      </c>
      <c r="B25" t="s">
        <v>211</v>
      </c>
      <c r="C25">
        <v>1</v>
      </c>
      <c r="D25" t="s">
        <v>65</v>
      </c>
      <c r="E25" t="s">
        <v>243</v>
      </c>
      <c r="F25" t="s">
        <v>66</v>
      </c>
      <c r="G25" t="s">
        <v>18</v>
      </c>
      <c r="H25" t="s">
        <v>18</v>
      </c>
    </row>
    <row r="26" spans="1:8" x14ac:dyDescent="0.3">
      <c r="A26" t="s">
        <v>14</v>
      </c>
      <c r="B26" t="s">
        <v>211</v>
      </c>
      <c r="C26">
        <v>1</v>
      </c>
      <c r="D26" t="s">
        <v>67</v>
      </c>
      <c r="E26" t="s">
        <v>243</v>
      </c>
      <c r="F26" t="s">
        <v>68</v>
      </c>
      <c r="G26">
        <v>23.810150156641001</v>
      </c>
      <c r="H26" t="s">
        <v>18</v>
      </c>
    </row>
    <row r="27" spans="1:8" x14ac:dyDescent="0.3">
      <c r="A27" t="s">
        <v>14</v>
      </c>
      <c r="B27" t="s">
        <v>211</v>
      </c>
      <c r="C27">
        <v>1</v>
      </c>
      <c r="D27" t="s">
        <v>69</v>
      </c>
      <c r="E27" t="s">
        <v>243</v>
      </c>
      <c r="F27" t="s">
        <v>70</v>
      </c>
      <c r="G27">
        <v>23.514600683218902</v>
      </c>
      <c r="H27" t="s">
        <v>18</v>
      </c>
    </row>
    <row r="28" spans="1:8" x14ac:dyDescent="0.3">
      <c r="A28" t="s">
        <v>14</v>
      </c>
      <c r="B28" t="s">
        <v>211</v>
      </c>
      <c r="C28">
        <v>1</v>
      </c>
      <c r="D28" t="s">
        <v>71</v>
      </c>
      <c r="E28" t="s">
        <v>243</v>
      </c>
      <c r="F28" t="s">
        <v>72</v>
      </c>
      <c r="G28">
        <v>23.593244288843501</v>
      </c>
      <c r="H28" t="s">
        <v>18</v>
      </c>
    </row>
    <row r="29" spans="1:8" x14ac:dyDescent="0.3">
      <c r="A29" t="s">
        <v>14</v>
      </c>
      <c r="B29" t="s">
        <v>211</v>
      </c>
      <c r="C29">
        <v>1</v>
      </c>
      <c r="D29" t="s">
        <v>73</v>
      </c>
      <c r="E29" t="s">
        <v>243</v>
      </c>
      <c r="F29" t="s">
        <v>74</v>
      </c>
      <c r="G29">
        <v>19.363747740217502</v>
      </c>
      <c r="H29" t="s">
        <v>18</v>
      </c>
    </row>
    <row r="30" spans="1:8" x14ac:dyDescent="0.3">
      <c r="A30" t="s">
        <v>14</v>
      </c>
      <c r="B30" t="s">
        <v>211</v>
      </c>
      <c r="C30">
        <v>1</v>
      </c>
      <c r="D30" t="s">
        <v>75</v>
      </c>
      <c r="E30" t="s">
        <v>243</v>
      </c>
      <c r="F30" t="s">
        <v>76</v>
      </c>
      <c r="G30">
        <v>19.172343668263998</v>
      </c>
      <c r="H30" t="s">
        <v>18</v>
      </c>
    </row>
    <row r="31" spans="1:8" x14ac:dyDescent="0.3">
      <c r="A31" t="s">
        <v>14</v>
      </c>
      <c r="B31" t="s">
        <v>211</v>
      </c>
      <c r="C31">
        <v>1</v>
      </c>
      <c r="D31" t="s">
        <v>77</v>
      </c>
      <c r="E31" t="s">
        <v>243</v>
      </c>
      <c r="F31" t="s">
        <v>78</v>
      </c>
      <c r="G31">
        <v>19.581085704706201</v>
      </c>
      <c r="H31" t="s">
        <v>18</v>
      </c>
    </row>
    <row r="32" spans="1:8" x14ac:dyDescent="0.3">
      <c r="A32" t="s">
        <v>14</v>
      </c>
      <c r="B32" t="s">
        <v>211</v>
      </c>
      <c r="C32">
        <v>1</v>
      </c>
      <c r="D32" t="s">
        <v>79</v>
      </c>
      <c r="E32" t="s">
        <v>243</v>
      </c>
      <c r="F32" t="s">
        <v>80</v>
      </c>
      <c r="G32">
        <v>24.035276578904</v>
      </c>
      <c r="H32" t="s">
        <v>18</v>
      </c>
    </row>
    <row r="33" spans="1:9" x14ac:dyDescent="0.3">
      <c r="A33" t="s">
        <v>14</v>
      </c>
      <c r="B33" t="s">
        <v>211</v>
      </c>
      <c r="C33">
        <v>1</v>
      </c>
      <c r="D33" t="s">
        <v>81</v>
      </c>
      <c r="E33" t="s">
        <v>243</v>
      </c>
      <c r="F33" t="s">
        <v>82</v>
      </c>
      <c r="G33">
        <v>23.7399981251531</v>
      </c>
      <c r="H33" t="s">
        <v>18</v>
      </c>
    </row>
    <row r="34" spans="1:9" x14ac:dyDescent="0.3">
      <c r="A34" t="s">
        <v>14</v>
      </c>
      <c r="B34" t="s">
        <v>211</v>
      </c>
      <c r="C34">
        <v>1</v>
      </c>
      <c r="D34" t="s">
        <v>83</v>
      </c>
      <c r="E34" t="s">
        <v>243</v>
      </c>
      <c r="F34" t="s">
        <v>84</v>
      </c>
      <c r="G34">
        <v>23.620934902264299</v>
      </c>
      <c r="H34" t="s">
        <v>18</v>
      </c>
    </row>
    <row r="35" spans="1:9" x14ac:dyDescent="0.3">
      <c r="A35" t="s">
        <v>14</v>
      </c>
      <c r="B35" t="s">
        <v>211</v>
      </c>
      <c r="C35">
        <v>1</v>
      </c>
      <c r="D35" t="s">
        <v>85</v>
      </c>
      <c r="F35" t="s">
        <v>86</v>
      </c>
      <c r="G35" t="s">
        <v>18</v>
      </c>
      <c r="H35" t="s">
        <v>18</v>
      </c>
    </row>
    <row r="36" spans="1:9" x14ac:dyDescent="0.3">
      <c r="A36" t="s">
        <v>14</v>
      </c>
      <c r="B36" t="s">
        <v>211</v>
      </c>
      <c r="C36">
        <v>1</v>
      </c>
      <c r="D36" t="s">
        <v>87</v>
      </c>
      <c r="F36" t="s">
        <v>88</v>
      </c>
      <c r="G36" t="s">
        <v>18</v>
      </c>
      <c r="H36" t="s">
        <v>18</v>
      </c>
    </row>
    <row r="37" spans="1:9" x14ac:dyDescent="0.3">
      <c r="A37" t="s">
        <v>14</v>
      </c>
      <c r="B37" t="s">
        <v>211</v>
      </c>
      <c r="C37">
        <v>1</v>
      </c>
      <c r="D37" t="s">
        <v>89</v>
      </c>
      <c r="F37" t="s">
        <v>90</v>
      </c>
      <c r="G37" t="s">
        <v>18</v>
      </c>
      <c r="H37" t="s">
        <v>18</v>
      </c>
    </row>
    <row r="38" spans="1:9" x14ac:dyDescent="0.3">
      <c r="A38" t="s">
        <v>14</v>
      </c>
      <c r="B38" t="s">
        <v>211</v>
      </c>
      <c r="C38">
        <v>1</v>
      </c>
      <c r="D38" t="s">
        <v>91</v>
      </c>
      <c r="E38" t="s">
        <v>244</v>
      </c>
      <c r="F38" t="s">
        <v>92</v>
      </c>
      <c r="G38">
        <v>18.091322750232798</v>
      </c>
      <c r="H38">
        <f>AVERAGE(G38,G50,G62)</f>
        <v>18.103256870947501</v>
      </c>
      <c r="I38">
        <f>STDEV(G38,G50,G62)</f>
        <v>4.0264571580259319E-2</v>
      </c>
    </row>
    <row r="39" spans="1:9" x14ac:dyDescent="0.3">
      <c r="A39" t="s">
        <v>14</v>
      </c>
      <c r="B39" t="s">
        <v>211</v>
      </c>
      <c r="C39">
        <v>1</v>
      </c>
      <c r="D39" t="s">
        <v>93</v>
      </c>
      <c r="E39" t="s">
        <v>244</v>
      </c>
      <c r="F39" t="s">
        <v>94</v>
      </c>
      <c r="G39">
        <v>18.029503046586001</v>
      </c>
      <c r="H39">
        <f>AVERAGE(G39,G51,G63)</f>
        <v>18.007490859449501</v>
      </c>
      <c r="I39">
        <f>STDEV(G39,G51,G63)</f>
        <v>2.2719683118903433E-2</v>
      </c>
    </row>
    <row r="40" spans="1:9" x14ac:dyDescent="0.3">
      <c r="A40" t="s">
        <v>14</v>
      </c>
      <c r="B40" t="s">
        <v>211</v>
      </c>
      <c r="C40">
        <v>1</v>
      </c>
      <c r="D40" t="s">
        <v>95</v>
      </c>
      <c r="E40" t="s">
        <v>244</v>
      </c>
      <c r="F40" t="s">
        <v>96</v>
      </c>
      <c r="G40">
        <v>18.172371216000599</v>
      </c>
      <c r="H40">
        <f>AVERAGE(G40,G52,G64)</f>
        <v>18.167562948571202</v>
      </c>
      <c r="I40">
        <f>STDEV(G40,G52,G64)</f>
        <v>3.6939888242386844E-2</v>
      </c>
    </row>
    <row r="41" spans="1:9" x14ac:dyDescent="0.3">
      <c r="A41" t="s">
        <v>14</v>
      </c>
      <c r="B41" t="s">
        <v>211</v>
      </c>
      <c r="C41">
        <v>1</v>
      </c>
      <c r="D41" t="s">
        <v>97</v>
      </c>
      <c r="E41" t="s">
        <v>244</v>
      </c>
      <c r="F41" t="s">
        <v>98</v>
      </c>
      <c r="G41">
        <v>18.471598368764798</v>
      </c>
      <c r="H41">
        <f>AVERAGE(G41,G53,G65)</f>
        <v>18.4342869538301</v>
      </c>
      <c r="I41">
        <f>STDEV(G41,G53,G65)</f>
        <v>5.8813048399447371E-2</v>
      </c>
    </row>
    <row r="42" spans="1:9" x14ac:dyDescent="0.3">
      <c r="A42" t="s">
        <v>14</v>
      </c>
      <c r="B42" t="s">
        <v>211</v>
      </c>
      <c r="C42">
        <v>1</v>
      </c>
      <c r="D42" t="s">
        <v>99</v>
      </c>
      <c r="E42" t="s">
        <v>244</v>
      </c>
      <c r="F42" t="s">
        <v>100</v>
      </c>
      <c r="G42">
        <v>18.185992583396501</v>
      </c>
      <c r="H42">
        <f>AVERAGE(G42,G54,G66)</f>
        <v>18.154709518804502</v>
      </c>
      <c r="I42">
        <f>STDEV(G42,G54,G66)</f>
        <v>3.361122758213822E-2</v>
      </c>
    </row>
    <row r="43" spans="1:9" x14ac:dyDescent="0.3">
      <c r="A43" t="s">
        <v>14</v>
      </c>
      <c r="B43" t="s">
        <v>211</v>
      </c>
      <c r="C43">
        <v>1</v>
      </c>
      <c r="D43" t="s">
        <v>101</v>
      </c>
      <c r="E43" t="s">
        <v>244</v>
      </c>
      <c r="F43" t="s">
        <v>102</v>
      </c>
      <c r="G43">
        <v>18.216274824352499</v>
      </c>
      <c r="H43">
        <f>AVERAGE(G43,G55,G67)</f>
        <v>18.222387557142735</v>
      </c>
      <c r="I43">
        <f>STDEV(G43,G55,G67)</f>
        <v>3.2092333991705746E-2</v>
      </c>
    </row>
    <row r="44" spans="1:9" x14ac:dyDescent="0.3">
      <c r="A44" t="s">
        <v>14</v>
      </c>
      <c r="B44" t="s">
        <v>211</v>
      </c>
      <c r="C44">
        <v>1</v>
      </c>
      <c r="D44" t="s">
        <v>103</v>
      </c>
      <c r="E44" t="s">
        <v>244</v>
      </c>
      <c r="F44" t="s">
        <v>104</v>
      </c>
      <c r="G44">
        <v>18.122344832495902</v>
      </c>
      <c r="H44">
        <f>AVERAGE(G44,G56,G68)</f>
        <v>18.104230971259934</v>
      </c>
      <c r="I44">
        <f>STDEV(G44,G56,G68)</f>
        <v>3.4543738946551307E-2</v>
      </c>
    </row>
    <row r="45" spans="1:9" x14ac:dyDescent="0.3">
      <c r="A45" t="s">
        <v>14</v>
      </c>
      <c r="B45" t="s">
        <v>211</v>
      </c>
      <c r="C45">
        <v>1</v>
      </c>
      <c r="D45" t="s">
        <v>105</v>
      </c>
      <c r="E45" t="s">
        <v>244</v>
      </c>
      <c r="F45" t="s">
        <v>106</v>
      </c>
      <c r="G45">
        <v>17.858163093955099</v>
      </c>
      <c r="H45">
        <f>AVERAGE(G45,G57,G69)</f>
        <v>17.854454851985434</v>
      </c>
      <c r="I45">
        <f>STDEV(G45,G57,G69)</f>
        <v>6.8272552058262223E-3</v>
      </c>
    </row>
    <row r="46" spans="1:9" x14ac:dyDescent="0.3">
      <c r="A46" t="s">
        <v>14</v>
      </c>
      <c r="B46" t="s">
        <v>211</v>
      </c>
      <c r="C46">
        <v>1</v>
      </c>
      <c r="D46" t="s">
        <v>107</v>
      </c>
      <c r="E46" t="s">
        <v>244</v>
      </c>
      <c r="F46" t="s">
        <v>108</v>
      </c>
      <c r="G46">
        <v>17.969556620207999</v>
      </c>
      <c r="H46">
        <f>AVERAGE(G46,G58,G70)</f>
        <v>17.956992945772967</v>
      </c>
      <c r="I46">
        <f>STDEV(G46,G58,G70)</f>
        <v>2.4236113922630913E-2</v>
      </c>
    </row>
    <row r="47" spans="1:9" x14ac:dyDescent="0.3">
      <c r="A47" t="s">
        <v>14</v>
      </c>
      <c r="B47" t="s">
        <v>211</v>
      </c>
      <c r="C47">
        <v>1</v>
      </c>
      <c r="D47" t="s">
        <v>109</v>
      </c>
      <c r="E47" t="s">
        <v>244</v>
      </c>
      <c r="F47" t="s">
        <v>110</v>
      </c>
      <c r="G47" t="s">
        <v>18</v>
      </c>
      <c r="H47" t="s">
        <v>18</v>
      </c>
    </row>
    <row r="48" spans="1:9" x14ac:dyDescent="0.3">
      <c r="A48" t="s">
        <v>14</v>
      </c>
      <c r="B48" t="s">
        <v>211</v>
      </c>
      <c r="C48">
        <v>1</v>
      </c>
      <c r="D48" t="s">
        <v>111</v>
      </c>
      <c r="E48" t="s">
        <v>244</v>
      </c>
      <c r="F48" t="s">
        <v>112</v>
      </c>
      <c r="G48" t="s">
        <v>18</v>
      </c>
      <c r="H48" t="s">
        <v>18</v>
      </c>
    </row>
    <row r="49" spans="1:8" x14ac:dyDescent="0.3">
      <c r="A49" t="s">
        <v>14</v>
      </c>
      <c r="B49" t="s">
        <v>211</v>
      </c>
      <c r="C49">
        <v>1</v>
      </c>
      <c r="D49" t="s">
        <v>113</v>
      </c>
      <c r="E49" t="s">
        <v>244</v>
      </c>
      <c r="F49" t="s">
        <v>114</v>
      </c>
      <c r="G49" t="s">
        <v>18</v>
      </c>
      <c r="H49" t="s">
        <v>18</v>
      </c>
    </row>
    <row r="50" spans="1:8" x14ac:dyDescent="0.3">
      <c r="A50" t="s">
        <v>14</v>
      </c>
      <c r="B50" t="s">
        <v>211</v>
      </c>
      <c r="C50">
        <v>1</v>
      </c>
      <c r="D50" t="s">
        <v>115</v>
      </c>
      <c r="E50" t="s">
        <v>244</v>
      </c>
      <c r="F50" t="s">
        <v>116</v>
      </c>
      <c r="G50">
        <v>18.148139459010601</v>
      </c>
      <c r="H50" t="s">
        <v>18</v>
      </c>
    </row>
    <row r="51" spans="1:8" x14ac:dyDescent="0.3">
      <c r="A51" t="s">
        <v>14</v>
      </c>
      <c r="B51" t="s">
        <v>211</v>
      </c>
      <c r="C51">
        <v>1</v>
      </c>
      <c r="D51" t="s">
        <v>117</v>
      </c>
      <c r="E51" t="s">
        <v>244</v>
      </c>
      <c r="F51" t="s">
        <v>118</v>
      </c>
      <c r="G51">
        <v>18.008845255925099</v>
      </c>
      <c r="H51" t="s">
        <v>18</v>
      </c>
    </row>
    <row r="52" spans="1:8" x14ac:dyDescent="0.3">
      <c r="A52" t="s">
        <v>14</v>
      </c>
      <c r="B52" t="s">
        <v>211</v>
      </c>
      <c r="C52">
        <v>1</v>
      </c>
      <c r="D52" t="s">
        <v>119</v>
      </c>
      <c r="E52" t="s">
        <v>244</v>
      </c>
      <c r="F52" t="s">
        <v>120</v>
      </c>
      <c r="G52">
        <v>18.201863252825301</v>
      </c>
      <c r="H52" t="s">
        <v>18</v>
      </c>
    </row>
    <row r="53" spans="1:8" x14ac:dyDescent="0.3">
      <c r="A53" t="s">
        <v>14</v>
      </c>
      <c r="B53" t="s">
        <v>211</v>
      </c>
      <c r="C53">
        <v>1</v>
      </c>
      <c r="D53" t="s">
        <v>121</v>
      </c>
      <c r="E53" t="s">
        <v>244</v>
      </c>
      <c r="F53" t="s">
        <v>122</v>
      </c>
      <c r="G53">
        <v>18.464772556873498</v>
      </c>
      <c r="H53" t="s">
        <v>18</v>
      </c>
    </row>
    <row r="54" spans="1:8" x14ac:dyDescent="0.3">
      <c r="A54" t="s">
        <v>14</v>
      </c>
      <c r="B54" t="s">
        <v>211</v>
      </c>
      <c r="C54">
        <v>1</v>
      </c>
      <c r="D54" t="s">
        <v>123</v>
      </c>
      <c r="E54" t="s">
        <v>244</v>
      </c>
      <c r="F54" t="s">
        <v>124</v>
      </c>
      <c r="G54">
        <v>18.1589612522504</v>
      </c>
      <c r="H54" t="s">
        <v>18</v>
      </c>
    </row>
    <row r="55" spans="1:8" x14ac:dyDescent="0.3">
      <c r="A55" t="s">
        <v>14</v>
      </c>
      <c r="B55" t="s">
        <v>211</v>
      </c>
      <c r="C55">
        <v>1</v>
      </c>
      <c r="D55" t="s">
        <v>125</v>
      </c>
      <c r="E55" t="s">
        <v>244</v>
      </c>
      <c r="F55" t="s">
        <v>126</v>
      </c>
      <c r="G55">
        <v>18.257096629179099</v>
      </c>
      <c r="H55" t="s">
        <v>18</v>
      </c>
    </row>
    <row r="56" spans="1:8" x14ac:dyDescent="0.3">
      <c r="A56" t="s">
        <v>14</v>
      </c>
      <c r="B56" t="s">
        <v>211</v>
      </c>
      <c r="C56">
        <v>1</v>
      </c>
      <c r="D56" t="s">
        <v>127</v>
      </c>
      <c r="E56" t="s">
        <v>244</v>
      </c>
      <c r="F56" t="s">
        <v>128</v>
      </c>
      <c r="G56">
        <v>18.125950426455599</v>
      </c>
      <c r="H56" t="s">
        <v>18</v>
      </c>
    </row>
    <row r="57" spans="1:8" x14ac:dyDescent="0.3">
      <c r="A57" t="s">
        <v>14</v>
      </c>
      <c r="B57" t="s">
        <v>211</v>
      </c>
      <c r="C57">
        <v>1</v>
      </c>
      <c r="D57" t="s">
        <v>129</v>
      </c>
      <c r="E57" t="s">
        <v>244</v>
      </c>
      <c r="F57" t="s">
        <v>130</v>
      </c>
      <c r="G57">
        <v>17.858625523093799</v>
      </c>
      <c r="H57" t="s">
        <v>18</v>
      </c>
    </row>
    <row r="58" spans="1:8" x14ac:dyDescent="0.3">
      <c r="A58" t="s">
        <v>14</v>
      </c>
      <c r="B58" t="s">
        <v>211</v>
      </c>
      <c r="C58">
        <v>1</v>
      </c>
      <c r="D58" t="s">
        <v>131</v>
      </c>
      <c r="E58" t="s">
        <v>244</v>
      </c>
      <c r="F58" t="s">
        <v>132</v>
      </c>
      <c r="G58">
        <v>17.972367626779501</v>
      </c>
      <c r="H58" t="s">
        <v>18</v>
      </c>
    </row>
    <row r="59" spans="1:8" x14ac:dyDescent="0.3">
      <c r="A59" t="s">
        <v>14</v>
      </c>
      <c r="B59" t="s">
        <v>211</v>
      </c>
      <c r="C59">
        <v>1</v>
      </c>
      <c r="D59" t="s">
        <v>133</v>
      </c>
      <c r="E59" t="s">
        <v>244</v>
      </c>
      <c r="F59" t="s">
        <v>134</v>
      </c>
      <c r="G59" t="s">
        <v>18</v>
      </c>
      <c r="H59" t="s">
        <v>18</v>
      </c>
    </row>
    <row r="60" spans="1:8" x14ac:dyDescent="0.3">
      <c r="A60" t="s">
        <v>14</v>
      </c>
      <c r="B60" t="s">
        <v>211</v>
      </c>
      <c r="C60">
        <v>1</v>
      </c>
      <c r="D60" t="s">
        <v>135</v>
      </c>
      <c r="E60" t="s">
        <v>244</v>
      </c>
      <c r="F60" t="s">
        <v>136</v>
      </c>
      <c r="G60" t="s">
        <v>18</v>
      </c>
      <c r="H60" t="s">
        <v>18</v>
      </c>
    </row>
    <row r="61" spans="1:8" x14ac:dyDescent="0.3">
      <c r="A61" t="s">
        <v>14</v>
      </c>
      <c r="B61" t="s">
        <v>211</v>
      </c>
      <c r="C61">
        <v>1</v>
      </c>
      <c r="D61" t="s">
        <v>137</v>
      </c>
      <c r="E61" t="s">
        <v>244</v>
      </c>
      <c r="F61" t="s">
        <v>138</v>
      </c>
      <c r="G61" t="s">
        <v>18</v>
      </c>
      <c r="H61" t="s">
        <v>18</v>
      </c>
    </row>
    <row r="62" spans="1:8" x14ac:dyDescent="0.3">
      <c r="A62" t="s">
        <v>14</v>
      </c>
      <c r="B62" t="s">
        <v>211</v>
      </c>
      <c r="C62">
        <v>1</v>
      </c>
      <c r="D62" t="s">
        <v>139</v>
      </c>
      <c r="E62" t="s">
        <v>244</v>
      </c>
      <c r="F62" t="s">
        <v>140</v>
      </c>
      <c r="G62">
        <v>18.0703084035991</v>
      </c>
      <c r="H62" t="s">
        <v>18</v>
      </c>
    </row>
    <row r="63" spans="1:8" x14ac:dyDescent="0.3">
      <c r="A63" t="s">
        <v>14</v>
      </c>
      <c r="B63" t="s">
        <v>211</v>
      </c>
      <c r="C63">
        <v>1</v>
      </c>
      <c r="D63" t="s">
        <v>141</v>
      </c>
      <c r="E63" t="s">
        <v>244</v>
      </c>
      <c r="F63" t="s">
        <v>142</v>
      </c>
      <c r="G63">
        <v>17.984124275837399</v>
      </c>
      <c r="H63" t="s">
        <v>18</v>
      </c>
    </row>
    <row r="64" spans="1:8" x14ac:dyDescent="0.3">
      <c r="A64" t="s">
        <v>14</v>
      </c>
      <c r="B64" t="s">
        <v>211</v>
      </c>
      <c r="C64">
        <v>1</v>
      </c>
      <c r="D64" t="s">
        <v>143</v>
      </c>
      <c r="E64" t="s">
        <v>244</v>
      </c>
      <c r="F64" t="s">
        <v>144</v>
      </c>
      <c r="G64">
        <v>18.128454376887699</v>
      </c>
      <c r="H64" t="s">
        <v>18</v>
      </c>
    </row>
    <row r="65" spans="1:8" x14ac:dyDescent="0.3">
      <c r="A65" t="s">
        <v>14</v>
      </c>
      <c r="B65" t="s">
        <v>211</v>
      </c>
      <c r="C65">
        <v>1</v>
      </c>
      <c r="D65" t="s">
        <v>145</v>
      </c>
      <c r="E65" t="s">
        <v>244</v>
      </c>
      <c r="F65" t="s">
        <v>146</v>
      </c>
      <c r="G65">
        <v>18.366489935852002</v>
      </c>
      <c r="H65" t="s">
        <v>18</v>
      </c>
    </row>
    <row r="66" spans="1:8" x14ac:dyDescent="0.3">
      <c r="A66" t="s">
        <v>14</v>
      </c>
      <c r="B66" t="s">
        <v>211</v>
      </c>
      <c r="C66">
        <v>1</v>
      </c>
      <c r="D66" t="s">
        <v>147</v>
      </c>
      <c r="E66" t="s">
        <v>244</v>
      </c>
      <c r="F66" t="s">
        <v>148</v>
      </c>
      <c r="G66">
        <v>18.119174720766601</v>
      </c>
      <c r="H66" t="s">
        <v>18</v>
      </c>
    </row>
    <row r="67" spans="1:8" x14ac:dyDescent="0.3">
      <c r="A67" t="s">
        <v>14</v>
      </c>
      <c r="B67" t="s">
        <v>211</v>
      </c>
      <c r="C67">
        <v>1</v>
      </c>
      <c r="D67" t="s">
        <v>149</v>
      </c>
      <c r="E67" t="s">
        <v>244</v>
      </c>
      <c r="F67" t="s">
        <v>150</v>
      </c>
      <c r="G67">
        <v>18.193791217896599</v>
      </c>
      <c r="H67" t="s">
        <v>18</v>
      </c>
    </row>
    <row r="68" spans="1:8" x14ac:dyDescent="0.3">
      <c r="A68" t="s">
        <v>14</v>
      </c>
      <c r="B68" t="s">
        <v>211</v>
      </c>
      <c r="C68">
        <v>1</v>
      </c>
      <c r="D68" t="s">
        <v>151</v>
      </c>
      <c r="E68" t="s">
        <v>244</v>
      </c>
      <c r="F68" t="s">
        <v>152</v>
      </c>
      <c r="G68">
        <v>18.064397654828301</v>
      </c>
      <c r="H68" t="s">
        <v>18</v>
      </c>
    </row>
    <row r="69" spans="1:8" x14ac:dyDescent="0.3">
      <c r="A69" t="s">
        <v>14</v>
      </c>
      <c r="B69" t="s">
        <v>211</v>
      </c>
      <c r="C69">
        <v>1</v>
      </c>
      <c r="D69" t="s">
        <v>153</v>
      </c>
      <c r="E69" t="s">
        <v>244</v>
      </c>
      <c r="F69" t="s">
        <v>154</v>
      </c>
      <c r="G69">
        <v>17.846575938907399</v>
      </c>
      <c r="H69" t="s">
        <v>18</v>
      </c>
    </row>
    <row r="70" spans="1:8" x14ac:dyDescent="0.3">
      <c r="A70" t="s">
        <v>14</v>
      </c>
      <c r="B70" t="s">
        <v>211</v>
      </c>
      <c r="C70">
        <v>1</v>
      </c>
      <c r="D70" t="s">
        <v>155</v>
      </c>
      <c r="E70" t="s">
        <v>244</v>
      </c>
      <c r="F70" t="s">
        <v>156</v>
      </c>
      <c r="G70">
        <v>17.9290545903314</v>
      </c>
      <c r="H70" t="s">
        <v>18</v>
      </c>
    </row>
    <row r="71" spans="1:8" x14ac:dyDescent="0.3">
      <c r="A71" t="s">
        <v>14</v>
      </c>
      <c r="B71" t="s">
        <v>211</v>
      </c>
      <c r="C71">
        <v>1</v>
      </c>
      <c r="D71" t="s">
        <v>157</v>
      </c>
      <c r="F71" t="s">
        <v>158</v>
      </c>
      <c r="G71" t="s">
        <v>18</v>
      </c>
      <c r="H71" t="s">
        <v>18</v>
      </c>
    </row>
    <row r="72" spans="1:8" x14ac:dyDescent="0.3">
      <c r="A72" t="s">
        <v>14</v>
      </c>
      <c r="B72" t="s">
        <v>211</v>
      </c>
      <c r="C72">
        <v>1</v>
      </c>
      <c r="D72" t="s">
        <v>159</v>
      </c>
      <c r="F72" t="s">
        <v>160</v>
      </c>
      <c r="G72" t="s">
        <v>18</v>
      </c>
      <c r="H72" t="s">
        <v>18</v>
      </c>
    </row>
    <row r="73" spans="1:8" x14ac:dyDescent="0.3">
      <c r="A73" t="s">
        <v>14</v>
      </c>
      <c r="B73" t="s">
        <v>211</v>
      </c>
      <c r="C73">
        <v>1</v>
      </c>
      <c r="D73" t="s">
        <v>161</v>
      </c>
      <c r="F73" t="s">
        <v>162</v>
      </c>
      <c r="G73" t="s">
        <v>18</v>
      </c>
      <c r="H73" t="s">
        <v>18</v>
      </c>
    </row>
    <row r="74" spans="1:8" x14ac:dyDescent="0.3">
      <c r="A74" t="s">
        <v>14</v>
      </c>
      <c r="B74" t="s">
        <v>211</v>
      </c>
      <c r="C74">
        <v>1</v>
      </c>
      <c r="D74" t="s">
        <v>163</v>
      </c>
      <c r="F74" t="s">
        <v>164</v>
      </c>
      <c r="G74" t="s">
        <v>18</v>
      </c>
      <c r="H74" t="s">
        <v>18</v>
      </c>
    </row>
    <row r="75" spans="1:8" x14ac:dyDescent="0.3">
      <c r="A75" t="s">
        <v>14</v>
      </c>
      <c r="B75" t="s">
        <v>211</v>
      </c>
      <c r="C75">
        <v>1</v>
      </c>
      <c r="D75" t="s">
        <v>165</v>
      </c>
      <c r="F75" t="s">
        <v>166</v>
      </c>
      <c r="G75" t="s">
        <v>18</v>
      </c>
      <c r="H75" t="s">
        <v>18</v>
      </c>
    </row>
    <row r="76" spans="1:8" x14ac:dyDescent="0.3">
      <c r="A76" t="s">
        <v>14</v>
      </c>
      <c r="B76" t="s">
        <v>211</v>
      </c>
      <c r="C76">
        <v>1</v>
      </c>
      <c r="D76" t="s">
        <v>167</v>
      </c>
      <c r="F76" t="s">
        <v>168</v>
      </c>
      <c r="G76" t="s">
        <v>18</v>
      </c>
      <c r="H76" t="s">
        <v>18</v>
      </c>
    </row>
    <row r="77" spans="1:8" x14ac:dyDescent="0.3">
      <c r="A77" t="s">
        <v>14</v>
      </c>
      <c r="B77" t="s">
        <v>211</v>
      </c>
      <c r="C77">
        <v>1</v>
      </c>
      <c r="D77" t="s">
        <v>169</v>
      </c>
      <c r="F77" t="s">
        <v>170</v>
      </c>
      <c r="G77" t="s">
        <v>18</v>
      </c>
      <c r="H77" t="s">
        <v>18</v>
      </c>
    </row>
    <row r="78" spans="1:8" x14ac:dyDescent="0.3">
      <c r="A78" t="s">
        <v>14</v>
      </c>
      <c r="B78" t="s">
        <v>211</v>
      </c>
      <c r="C78">
        <v>1</v>
      </c>
      <c r="D78" t="s">
        <v>171</v>
      </c>
      <c r="F78" t="s">
        <v>172</v>
      </c>
      <c r="G78" t="s">
        <v>18</v>
      </c>
      <c r="H78" t="s">
        <v>18</v>
      </c>
    </row>
    <row r="79" spans="1:8" x14ac:dyDescent="0.3">
      <c r="A79" t="s">
        <v>14</v>
      </c>
      <c r="B79" t="s">
        <v>211</v>
      </c>
      <c r="C79">
        <v>1</v>
      </c>
      <c r="D79" t="s">
        <v>173</v>
      </c>
      <c r="F79" t="s">
        <v>174</v>
      </c>
      <c r="G79" t="s">
        <v>18</v>
      </c>
      <c r="H79" t="s">
        <v>18</v>
      </c>
    </row>
    <row r="80" spans="1:8" x14ac:dyDescent="0.3">
      <c r="A80" t="s">
        <v>14</v>
      </c>
      <c r="B80" t="s">
        <v>211</v>
      </c>
      <c r="C80">
        <v>1</v>
      </c>
      <c r="D80" t="s">
        <v>175</v>
      </c>
      <c r="F80" t="s">
        <v>176</v>
      </c>
      <c r="G80" t="s">
        <v>18</v>
      </c>
      <c r="H80" t="s">
        <v>18</v>
      </c>
    </row>
    <row r="81" spans="1:8" x14ac:dyDescent="0.3">
      <c r="A81" t="s">
        <v>14</v>
      </c>
      <c r="B81" t="s">
        <v>211</v>
      </c>
      <c r="C81">
        <v>1</v>
      </c>
      <c r="D81" t="s">
        <v>177</v>
      </c>
      <c r="F81" t="s">
        <v>178</v>
      </c>
      <c r="G81" t="s">
        <v>18</v>
      </c>
      <c r="H81" t="s">
        <v>18</v>
      </c>
    </row>
    <row r="82" spans="1:8" x14ac:dyDescent="0.3">
      <c r="A82" t="s">
        <v>14</v>
      </c>
      <c r="B82" t="s">
        <v>211</v>
      </c>
      <c r="C82">
        <v>1</v>
      </c>
      <c r="D82" t="s">
        <v>179</v>
      </c>
      <c r="F82" t="s">
        <v>180</v>
      </c>
      <c r="G82" t="s">
        <v>18</v>
      </c>
      <c r="H82" t="s">
        <v>18</v>
      </c>
    </row>
    <row r="83" spans="1:8" x14ac:dyDescent="0.3">
      <c r="A83" t="s">
        <v>14</v>
      </c>
      <c r="B83" t="s">
        <v>211</v>
      </c>
      <c r="C83">
        <v>1</v>
      </c>
      <c r="D83" t="s">
        <v>181</v>
      </c>
      <c r="F83" t="s">
        <v>182</v>
      </c>
      <c r="G83" t="s">
        <v>18</v>
      </c>
      <c r="H83" t="s">
        <v>18</v>
      </c>
    </row>
    <row r="84" spans="1:8" x14ac:dyDescent="0.3">
      <c r="A84" t="s">
        <v>14</v>
      </c>
      <c r="B84" t="s">
        <v>211</v>
      </c>
      <c r="C84">
        <v>1</v>
      </c>
      <c r="D84" t="s">
        <v>183</v>
      </c>
      <c r="F84" t="s">
        <v>184</v>
      </c>
      <c r="G84" t="s">
        <v>18</v>
      </c>
      <c r="H84" t="s">
        <v>18</v>
      </c>
    </row>
    <row r="85" spans="1:8" x14ac:dyDescent="0.3">
      <c r="A85" t="s">
        <v>14</v>
      </c>
      <c r="B85" t="s">
        <v>211</v>
      </c>
      <c r="C85">
        <v>1</v>
      </c>
      <c r="D85" t="s">
        <v>185</v>
      </c>
      <c r="F85" t="s">
        <v>186</v>
      </c>
      <c r="G85" t="s">
        <v>18</v>
      </c>
      <c r="H85" t="s">
        <v>18</v>
      </c>
    </row>
    <row r="86" spans="1:8" x14ac:dyDescent="0.3">
      <c r="A86" t="s">
        <v>14</v>
      </c>
      <c r="B86" t="s">
        <v>211</v>
      </c>
      <c r="C86">
        <v>1</v>
      </c>
      <c r="D86" t="s">
        <v>187</v>
      </c>
      <c r="F86" t="s">
        <v>188</v>
      </c>
      <c r="G86" t="s">
        <v>18</v>
      </c>
      <c r="H86" t="s">
        <v>18</v>
      </c>
    </row>
    <row r="87" spans="1:8" x14ac:dyDescent="0.3">
      <c r="A87" t="s">
        <v>14</v>
      </c>
      <c r="B87" t="s">
        <v>211</v>
      </c>
      <c r="C87">
        <v>1</v>
      </c>
      <c r="D87" t="s">
        <v>189</v>
      </c>
      <c r="F87" t="s">
        <v>190</v>
      </c>
      <c r="G87" t="s">
        <v>18</v>
      </c>
      <c r="H87" t="s">
        <v>18</v>
      </c>
    </row>
    <row r="88" spans="1:8" x14ac:dyDescent="0.3">
      <c r="A88" t="s">
        <v>14</v>
      </c>
      <c r="B88" t="s">
        <v>211</v>
      </c>
      <c r="C88">
        <v>1</v>
      </c>
      <c r="D88" t="s">
        <v>191</v>
      </c>
      <c r="F88" t="s">
        <v>192</v>
      </c>
      <c r="G88" t="s">
        <v>18</v>
      </c>
      <c r="H88" t="s">
        <v>18</v>
      </c>
    </row>
    <row r="89" spans="1:8" x14ac:dyDescent="0.3">
      <c r="A89" t="s">
        <v>14</v>
      </c>
      <c r="B89" t="s">
        <v>211</v>
      </c>
      <c r="C89">
        <v>1</v>
      </c>
      <c r="D89" t="s">
        <v>193</v>
      </c>
      <c r="F89" t="s">
        <v>194</v>
      </c>
      <c r="G89" t="s">
        <v>18</v>
      </c>
      <c r="H89" t="s">
        <v>18</v>
      </c>
    </row>
    <row r="90" spans="1:8" x14ac:dyDescent="0.3">
      <c r="A90" t="s">
        <v>14</v>
      </c>
      <c r="B90" t="s">
        <v>211</v>
      </c>
      <c r="C90">
        <v>1</v>
      </c>
      <c r="D90" t="s">
        <v>195</v>
      </c>
      <c r="F90" t="s">
        <v>196</v>
      </c>
      <c r="G90" t="s">
        <v>18</v>
      </c>
      <c r="H90" t="s">
        <v>18</v>
      </c>
    </row>
    <row r="91" spans="1:8" x14ac:dyDescent="0.3">
      <c r="A91" t="s">
        <v>14</v>
      </c>
      <c r="B91" t="s">
        <v>211</v>
      </c>
      <c r="C91">
        <v>1</v>
      </c>
      <c r="D91" t="s">
        <v>197</v>
      </c>
      <c r="F91" t="s">
        <v>198</v>
      </c>
      <c r="G91" t="s">
        <v>18</v>
      </c>
      <c r="H91" t="s">
        <v>18</v>
      </c>
    </row>
    <row r="92" spans="1:8" x14ac:dyDescent="0.3">
      <c r="A92" t="s">
        <v>14</v>
      </c>
      <c r="B92" t="s">
        <v>211</v>
      </c>
      <c r="C92">
        <v>1</v>
      </c>
      <c r="D92" t="s">
        <v>199</v>
      </c>
      <c r="F92" t="s">
        <v>200</v>
      </c>
      <c r="G92" t="s">
        <v>18</v>
      </c>
      <c r="H92" t="s">
        <v>18</v>
      </c>
    </row>
    <row r="93" spans="1:8" x14ac:dyDescent="0.3">
      <c r="A93" t="s">
        <v>14</v>
      </c>
      <c r="B93" t="s">
        <v>211</v>
      </c>
      <c r="C93">
        <v>1</v>
      </c>
      <c r="D93" t="s">
        <v>201</v>
      </c>
      <c r="F93" t="s">
        <v>202</v>
      </c>
      <c r="G93" t="s">
        <v>18</v>
      </c>
      <c r="H93" t="s">
        <v>18</v>
      </c>
    </row>
    <row r="94" spans="1:8" x14ac:dyDescent="0.3">
      <c r="A94" t="s">
        <v>14</v>
      </c>
      <c r="B94" t="s">
        <v>211</v>
      </c>
      <c r="C94">
        <v>1</v>
      </c>
      <c r="D94" t="s">
        <v>203</v>
      </c>
      <c r="F94" t="s">
        <v>204</v>
      </c>
      <c r="G94" t="s">
        <v>18</v>
      </c>
      <c r="H94" t="s">
        <v>18</v>
      </c>
    </row>
    <row r="95" spans="1:8" x14ac:dyDescent="0.3">
      <c r="A95" t="s">
        <v>14</v>
      </c>
      <c r="B95" t="s">
        <v>211</v>
      </c>
      <c r="C95">
        <v>1</v>
      </c>
      <c r="D95" t="s">
        <v>205</v>
      </c>
      <c r="F95" t="s">
        <v>206</v>
      </c>
      <c r="G95" t="s">
        <v>18</v>
      </c>
      <c r="H95" t="s">
        <v>18</v>
      </c>
    </row>
    <row r="96" spans="1:8" x14ac:dyDescent="0.3">
      <c r="A96" t="s">
        <v>14</v>
      </c>
      <c r="B96" t="s">
        <v>211</v>
      </c>
      <c r="C96">
        <v>1</v>
      </c>
      <c r="D96" t="s">
        <v>207</v>
      </c>
      <c r="F96" t="s">
        <v>208</v>
      </c>
      <c r="G96" t="s">
        <v>18</v>
      </c>
      <c r="H96" t="s">
        <v>18</v>
      </c>
    </row>
    <row r="97" spans="1:8" x14ac:dyDescent="0.3">
      <c r="A97" t="s">
        <v>14</v>
      </c>
      <c r="B97" t="s">
        <v>211</v>
      </c>
      <c r="C97">
        <v>1</v>
      </c>
      <c r="D97" t="s">
        <v>209</v>
      </c>
      <c r="F97" t="s">
        <v>210</v>
      </c>
      <c r="G97" t="s">
        <v>18</v>
      </c>
      <c r="H97" t="s">
        <v>18</v>
      </c>
    </row>
  </sheetData>
  <phoneticPr fontId="2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workbookViewId="0">
      <selection activeCell="C18" sqref="C18"/>
    </sheetView>
  </sheetViews>
  <sheetFormatPr defaultColWidth="11.88671875" defaultRowHeight="15.6" x14ac:dyDescent="0.3"/>
  <cols>
    <col min="1" max="1" width="11.88671875" style="1"/>
    <col min="2" max="2" width="32.109375" style="1" bestFit="1" customWidth="1"/>
    <col min="3" max="3" width="7.5546875" style="1" bestFit="1" customWidth="1"/>
    <col min="4" max="4" width="5.5546875" style="1" bestFit="1" customWidth="1"/>
    <col min="5" max="5" width="7.5546875" style="1" bestFit="1" customWidth="1"/>
    <col min="6" max="6" width="5.5546875" style="1" bestFit="1" customWidth="1"/>
    <col min="7" max="7" width="6.109375" style="1" bestFit="1" customWidth="1"/>
    <col min="8" max="8" width="20.6640625" style="1" bestFit="1" customWidth="1"/>
    <col min="9" max="9" width="10.88671875" style="1" bestFit="1" customWidth="1"/>
    <col min="10" max="10" width="5.5546875" style="1" bestFit="1" customWidth="1"/>
    <col min="11" max="11" width="8" style="1" bestFit="1" customWidth="1"/>
    <col min="12" max="12" width="5.5546875" style="1" bestFit="1" customWidth="1"/>
    <col min="13" max="13" width="9.109375" style="1" bestFit="1" customWidth="1"/>
    <col min="14" max="14" width="8.6640625" style="1" bestFit="1" customWidth="1"/>
    <col min="15" max="15" width="11.44140625" style="1" bestFit="1" customWidth="1"/>
    <col min="16" max="16" width="2.21875" style="1" bestFit="1" customWidth="1"/>
    <col min="17" max="17" width="9.44140625" style="1" bestFit="1" customWidth="1"/>
    <col min="18" max="18" width="11.88671875" style="1"/>
    <col min="19" max="19" width="20.6640625" style="1" bestFit="1" customWidth="1"/>
    <col min="20" max="16384" width="11.88671875" style="1"/>
  </cols>
  <sheetData>
    <row r="1" spans="1:25" x14ac:dyDescent="0.3">
      <c r="C1" s="2" t="s">
        <v>215</v>
      </c>
      <c r="D1" s="2"/>
      <c r="E1" s="2" t="s">
        <v>216</v>
      </c>
      <c r="F1" s="2"/>
    </row>
    <row r="2" spans="1:25" ht="24.6" x14ac:dyDescent="0.3">
      <c r="B2" s="3" t="s">
        <v>217</v>
      </c>
      <c r="C2" s="4" t="s">
        <v>218</v>
      </c>
      <c r="D2" s="3" t="s">
        <v>219</v>
      </c>
      <c r="E2" s="4" t="s">
        <v>220</v>
      </c>
      <c r="F2" s="3" t="s">
        <v>219</v>
      </c>
      <c r="G2" s="5" t="s">
        <v>221</v>
      </c>
      <c r="H2" s="3"/>
      <c r="I2" s="6" t="s">
        <v>222</v>
      </c>
      <c r="J2" s="4" t="s">
        <v>223</v>
      </c>
      <c r="K2" s="4" t="s">
        <v>224</v>
      </c>
      <c r="L2" s="7" t="s">
        <v>225</v>
      </c>
      <c r="M2" s="8" t="s">
        <v>226</v>
      </c>
      <c r="N2" s="8" t="s">
        <v>227</v>
      </c>
      <c r="O2" s="8" t="s">
        <v>228</v>
      </c>
      <c r="P2" s="8"/>
      <c r="Q2" s="8" t="s">
        <v>229</v>
      </c>
    </row>
    <row r="3" spans="1:25" x14ac:dyDescent="0.3">
      <c r="A3" s="1">
        <v>1</v>
      </c>
      <c r="B3" s="9" t="s">
        <v>232</v>
      </c>
      <c r="C3" s="15">
        <v>23.876057304673299</v>
      </c>
      <c r="D3" s="10">
        <v>5.7111848819539228E-2</v>
      </c>
      <c r="E3" s="11">
        <v>18.103256870947501</v>
      </c>
      <c r="F3" s="10">
        <v>4.0264571580259319E-2</v>
      </c>
      <c r="G3" s="12">
        <f t="shared" ref="G3:G11" si="0">(C3-E3)</f>
        <v>5.7728004337257985</v>
      </c>
      <c r="H3" s="9" t="s">
        <v>230</v>
      </c>
      <c r="I3" s="12">
        <f>AVERAGE(G3:G5)</f>
        <v>5.5859468172355875</v>
      </c>
      <c r="J3" s="12">
        <f>STDEV(G3:G5)</f>
        <v>0.16345111902709084</v>
      </c>
      <c r="K3" s="12">
        <f>I3-$I$3</f>
        <v>0</v>
      </c>
      <c r="L3" s="12">
        <f>((J3^2)+(J3^2))^(1/2)</f>
        <v>0.23115478931317091</v>
      </c>
      <c r="M3" s="13">
        <f>1.8^-(K3)</f>
        <v>1</v>
      </c>
      <c r="N3" s="13">
        <f>K3+L3</f>
        <v>0.23115478931317091</v>
      </c>
      <c r="O3" s="14">
        <f>1.8^-N3</f>
        <v>0.87295636894842199</v>
      </c>
      <c r="P3" s="13" t="s">
        <v>231</v>
      </c>
      <c r="Q3" s="13">
        <f>M3-O3</f>
        <v>0.12704363105157801</v>
      </c>
    </row>
    <row r="4" spans="1:25" x14ac:dyDescent="0.3">
      <c r="A4" s="1">
        <v>2</v>
      </c>
      <c r="B4" s="9" t="s">
        <v>245</v>
      </c>
      <c r="C4" s="15">
        <v>23.523044817615169</v>
      </c>
      <c r="D4" s="10">
        <v>2.5942938418462524E-2</v>
      </c>
      <c r="E4" s="11">
        <v>18.007490859449501</v>
      </c>
      <c r="F4" s="10">
        <v>2.2719683118903433E-2</v>
      </c>
      <c r="G4" s="12">
        <f t="shared" si="0"/>
        <v>5.5155539581656683</v>
      </c>
      <c r="H4" s="9"/>
      <c r="I4" s="12"/>
      <c r="J4" s="12"/>
      <c r="K4" s="12"/>
      <c r="L4" s="12"/>
      <c r="M4" s="13"/>
      <c r="N4" s="13">
        <f>K3-L3</f>
        <v>-0.23115478931317091</v>
      </c>
      <c r="O4" s="14">
        <f t="shared" ref="O4:O8" si="1">1.8^-N4</f>
        <v>1.1455326240469692</v>
      </c>
      <c r="P4" s="13" t="s">
        <v>233</v>
      </c>
      <c r="Q4" s="13">
        <f>O4-M3</f>
        <v>0.14553262404696921</v>
      </c>
    </row>
    <row r="5" spans="1:25" x14ac:dyDescent="0.3">
      <c r="A5" s="1">
        <v>3</v>
      </c>
      <c r="B5" s="9" t="s">
        <v>246</v>
      </c>
      <c r="C5" s="15">
        <v>23.637049008386498</v>
      </c>
      <c r="D5" s="10">
        <v>3.7937210570903254E-2</v>
      </c>
      <c r="E5" s="11">
        <v>18.167562948571202</v>
      </c>
      <c r="F5" s="10">
        <v>3.6939888242386844E-2</v>
      </c>
      <c r="G5" s="12">
        <f t="shared" si="0"/>
        <v>5.4694860598152957</v>
      </c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25" x14ac:dyDescent="0.3">
      <c r="A6" s="1">
        <v>4</v>
      </c>
      <c r="B6" s="15" t="s">
        <v>234</v>
      </c>
      <c r="C6" s="15">
        <v>19.441601320912898</v>
      </c>
      <c r="D6" s="9">
        <v>6.8231895345708837E-2</v>
      </c>
      <c r="E6" s="11">
        <v>18.4342869538301</v>
      </c>
      <c r="F6" s="9">
        <v>5.8813048399447371E-2</v>
      </c>
      <c r="G6" s="12">
        <f t="shared" si="0"/>
        <v>1.0073143670827989</v>
      </c>
      <c r="H6" s="15" t="s">
        <v>235</v>
      </c>
      <c r="I6" s="12">
        <f>AVERAGE(G6:G8)</f>
        <v>1.1535260444528863</v>
      </c>
      <c r="J6" s="12">
        <f>STDEV(G6:G8)</f>
        <v>0.20574615012113023</v>
      </c>
      <c r="K6" s="12">
        <f>I6-$I$3</f>
        <v>-4.4324207727827014</v>
      </c>
      <c r="L6" s="12">
        <f>((J6^2)+(J6^2))^(1/2)</f>
        <v>0.2909689959073532</v>
      </c>
      <c r="M6" s="13">
        <f>1.8^-(K6)</f>
        <v>13.535526527297829</v>
      </c>
      <c r="N6" s="13">
        <f>K6+L6</f>
        <v>-4.141451776875348</v>
      </c>
      <c r="O6" s="14">
        <f>1.8^-N6</f>
        <v>11.407717816463494</v>
      </c>
      <c r="P6" s="13" t="s">
        <v>231</v>
      </c>
      <c r="Q6" s="13">
        <f>M6-O6</f>
        <v>2.1278087108343353</v>
      </c>
    </row>
    <row r="7" spans="1:25" x14ac:dyDescent="0.3">
      <c r="A7" s="1">
        <v>5</v>
      </c>
      <c r="B7" s="15" t="s">
        <v>234</v>
      </c>
      <c r="C7" s="15">
        <v>19.219174551630367</v>
      </c>
      <c r="D7" s="9">
        <v>4.1015357864210629E-2</v>
      </c>
      <c r="E7" s="11">
        <v>18.154709518804502</v>
      </c>
      <c r="F7" s="9">
        <v>3.361122758213822E-2</v>
      </c>
      <c r="G7" s="12">
        <f t="shared" si="0"/>
        <v>1.0644650328258649</v>
      </c>
      <c r="H7" s="9"/>
      <c r="I7" s="12"/>
      <c r="J7" s="12"/>
      <c r="K7" s="12"/>
      <c r="L7" s="12"/>
      <c r="M7" s="13"/>
      <c r="N7" s="13">
        <f>K6-L6</f>
        <v>-4.7233897686900548</v>
      </c>
      <c r="O7" s="14">
        <f>1.8^-N7</f>
        <v>16.060221800610808</v>
      </c>
      <c r="P7" s="13" t="s">
        <v>233</v>
      </c>
      <c r="Q7" s="13">
        <f>O7-M6</f>
        <v>2.5246952733129788</v>
      </c>
    </row>
    <row r="8" spans="1:25" x14ac:dyDescent="0.3">
      <c r="A8" s="1">
        <v>6</v>
      </c>
      <c r="B8" s="15" t="s">
        <v>234</v>
      </c>
      <c r="C8" s="15">
        <v>19.61118629059273</v>
      </c>
      <c r="D8" s="9">
        <v>2.6135404671336626E-2</v>
      </c>
      <c r="E8" s="11">
        <v>18.222387557142735</v>
      </c>
      <c r="F8" s="9">
        <v>3.2092333991705746E-2</v>
      </c>
      <c r="G8" s="12">
        <f t="shared" si="0"/>
        <v>1.3887987334499954</v>
      </c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25" x14ac:dyDescent="0.3">
      <c r="B9" s="15" t="s">
        <v>237</v>
      </c>
      <c r="C9" s="15">
        <v>24.097452419119335</v>
      </c>
      <c r="D9" s="24">
        <v>5.4080949814882831E-2</v>
      </c>
      <c r="E9" s="24">
        <v>18.104230971259934</v>
      </c>
      <c r="F9" s="24">
        <v>3.4543738946551307E-2</v>
      </c>
      <c r="G9" s="12">
        <f t="shared" si="0"/>
        <v>5.9932214478594013</v>
      </c>
      <c r="H9" s="15" t="s">
        <v>236</v>
      </c>
      <c r="I9" s="10">
        <f>AVERAGE(G9:G11)</f>
        <v>5.8664053881823675</v>
      </c>
      <c r="J9" s="9">
        <f>STDEV(G9:G11)</f>
        <v>0.14888468567238872</v>
      </c>
      <c r="K9" s="10">
        <f>I9-$I$3</f>
        <v>0.28045857094677995</v>
      </c>
      <c r="L9" s="12">
        <f>((J9^2)+(J9^2))^(1/2)</f>
        <v>0.21055474170754734</v>
      </c>
      <c r="M9" s="13">
        <f>1.8^-(K9)</f>
        <v>0.84802106045193815</v>
      </c>
      <c r="N9" s="13">
        <f>K9+L9</f>
        <v>0.49101331265432729</v>
      </c>
      <c r="O9" s="14">
        <f>1.8^-N9</f>
        <v>0.74930356978178514</v>
      </c>
      <c r="P9" s="13" t="s">
        <v>231</v>
      </c>
      <c r="Q9" s="13">
        <f>M9-O9</f>
        <v>9.8717490670153007E-2</v>
      </c>
    </row>
    <row r="10" spans="1:25" x14ac:dyDescent="0.3">
      <c r="B10" s="15" t="s">
        <v>237</v>
      </c>
      <c r="C10" s="15">
        <v>23.757975416027069</v>
      </c>
      <c r="D10" s="24">
        <v>1.5579054253441072E-2</v>
      </c>
      <c r="E10" s="24">
        <v>17.854454851985434</v>
      </c>
      <c r="F10" s="24">
        <v>6.8272552058262223E-3</v>
      </c>
      <c r="G10" s="12">
        <f t="shared" si="0"/>
        <v>5.9035205640416351</v>
      </c>
      <c r="H10" s="9"/>
      <c r="I10" s="9"/>
      <c r="J10" s="9"/>
      <c r="K10" s="9"/>
      <c r="L10" s="12"/>
      <c r="M10" s="13"/>
      <c r="N10" s="13">
        <f>K9-L9</f>
        <v>6.9903829239232607E-2</v>
      </c>
      <c r="O10" s="14">
        <f>1.8^-N10</f>
        <v>0.95974415173206773</v>
      </c>
      <c r="P10" s="13" t="s">
        <v>233</v>
      </c>
      <c r="Q10" s="13">
        <f>O10-M9</f>
        <v>0.11172309128012958</v>
      </c>
      <c r="Y10" s="16"/>
    </row>
    <row r="11" spans="1:25" x14ac:dyDescent="0.3">
      <c r="B11" s="15" t="s">
        <v>237</v>
      </c>
      <c r="C11" s="15">
        <v>23.659467098419032</v>
      </c>
      <c r="D11" s="24">
        <v>3.4479468045347773E-2</v>
      </c>
      <c r="E11" s="24">
        <v>17.956992945772967</v>
      </c>
      <c r="F11" s="24">
        <v>2.4236113922630913E-2</v>
      </c>
      <c r="G11" s="12">
        <f t="shared" si="0"/>
        <v>5.7024741526460652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S11" s="17"/>
      <c r="T11" s="17"/>
      <c r="U11" s="18" t="s">
        <v>238</v>
      </c>
      <c r="V11" s="18"/>
    </row>
    <row r="12" spans="1:25" x14ac:dyDescent="0.3">
      <c r="S12" s="17"/>
      <c r="T12" s="19" t="s">
        <v>239</v>
      </c>
      <c r="U12" s="20" t="s">
        <v>231</v>
      </c>
      <c r="V12" s="20" t="s">
        <v>233</v>
      </c>
    </row>
    <row r="13" spans="1:25" x14ac:dyDescent="0.3">
      <c r="S13" s="21" t="s">
        <v>230</v>
      </c>
      <c r="T13" s="22">
        <f>M3</f>
        <v>1</v>
      </c>
      <c r="U13" s="22">
        <f>Q3</f>
        <v>0.12704363105157801</v>
      </c>
      <c r="V13" s="22">
        <f>Q4</f>
        <v>0.14553262404696921</v>
      </c>
    </row>
    <row r="14" spans="1:25" x14ac:dyDescent="0.3">
      <c r="S14" s="15" t="s">
        <v>235</v>
      </c>
      <c r="T14" s="23">
        <v>13.535526527297829</v>
      </c>
      <c r="U14" s="23">
        <f>Q6</f>
        <v>2.1278087108343353</v>
      </c>
      <c r="V14" s="23">
        <f>Q7</f>
        <v>2.5246952733129788</v>
      </c>
    </row>
    <row r="15" spans="1:25" x14ac:dyDescent="0.3">
      <c r="S15" s="15" t="s">
        <v>236</v>
      </c>
      <c r="T15" s="24">
        <v>0.84802106045193815</v>
      </c>
      <c r="U15" s="23">
        <f>Q9</f>
        <v>9.8717490670153007E-2</v>
      </c>
      <c r="V15" s="23">
        <f>Q10</f>
        <v>0.11172309128012958</v>
      </c>
    </row>
  </sheetData>
  <mergeCells count="3">
    <mergeCell ref="C1:D1"/>
    <mergeCell ref="E1:F1"/>
    <mergeCell ref="U11:V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20240410_ARF_qPCR</vt:lpstr>
      <vt:lpstr>Cleaned Up</vt:lpstr>
      <vt:lpstr>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2024-04-11T01:15:24Z</dcterms:created>
  <dcterms:modified xsi:type="dcterms:W3CDTF">2024-04-11T02:41:49Z</dcterms:modified>
</cp:coreProperties>
</file>