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13_ncr:1_{B3ED5D8E-69B7-4F32-89A7-4621D4AB475C}" xr6:coauthVersionLast="47" xr6:coauthVersionMax="47" xr10:uidLastSave="{00000000-0000-0000-0000-000000000000}"/>
  <bookViews>
    <workbookView xWindow="11424" yWindow="0" windowWidth="11712" windowHeight="12336" activeTab="1" xr2:uid="{0AD6CDB9-C5AB-488B-A6C3-0DBA5F4E655D}"/>
  </bookViews>
  <sheets>
    <sheet name="General" sheetId="2" r:id="rId1"/>
    <sheet name="2023.10.30 Valida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19" i="1"/>
  <c r="M16" i="1"/>
  <c r="M17" i="1"/>
  <c r="M20" i="1"/>
  <c r="M21" i="1"/>
  <c r="M15" i="1"/>
  <c r="M24" i="1"/>
  <c r="L15" i="1"/>
  <c r="F9" i="2"/>
  <c r="G9" i="2" s="1"/>
  <c r="G15" i="2"/>
  <c r="G13" i="2"/>
  <c r="G12" i="2"/>
  <c r="G11" i="2"/>
  <c r="G10" i="2"/>
  <c r="F24" i="1"/>
  <c r="F42" i="1"/>
  <c r="F43" i="1"/>
  <c r="F44" i="1"/>
  <c r="F45" i="1"/>
  <c r="F46" i="1"/>
  <c r="F47" i="1"/>
  <c r="F41" i="1"/>
  <c r="F30" i="1"/>
  <c r="F31" i="1"/>
  <c r="F32" i="1"/>
  <c r="F33" i="1"/>
  <c r="F34" i="1"/>
  <c r="F35" i="1"/>
  <c r="F29" i="1"/>
  <c r="F16" i="1"/>
  <c r="F17" i="1"/>
  <c r="F18" i="1"/>
  <c r="F19" i="1"/>
  <c r="F20" i="1"/>
  <c r="F21" i="1"/>
  <c r="F15" i="1"/>
  <c r="E41" i="1"/>
  <c r="E29" i="1"/>
  <c r="E15" i="1"/>
  <c r="M22" i="1" l="1"/>
  <c r="G16" i="2"/>
  <c r="F48" i="1"/>
  <c r="F36" i="1"/>
  <c r="F22" i="1"/>
  <c r="G19" i="2" l="1"/>
</calcChain>
</file>

<file path=xl/sharedStrings.xml><?xml version="1.0" encoding="utf-8"?>
<sst xmlns="http://schemas.openxmlformats.org/spreadsheetml/2006/main" count="186" uniqueCount="59">
  <si>
    <t>PCR:</t>
  </si>
  <si>
    <t xml:space="preserve">Reaction Number </t>
  </si>
  <si>
    <t>Plasmid/Region</t>
  </si>
  <si>
    <t>Source DNA</t>
  </si>
  <si>
    <t>Primers</t>
  </si>
  <si>
    <t>Length (bps)</t>
  </si>
  <si>
    <r>
      <t xml:space="preserve">+ control </t>
    </r>
    <r>
      <rPr>
        <i/>
        <sz val="11"/>
        <color theme="1"/>
        <rFont val="Arial"/>
        <family val="2"/>
      </rPr>
      <t>rplU</t>
    </r>
  </si>
  <si>
    <t>KRSA1 gDNA</t>
  </si>
  <si>
    <t>rplU</t>
  </si>
  <si>
    <t>KRSA9-A-1.1 gDNA</t>
  </si>
  <si>
    <t>KRSA9-A-1.2 gDNA</t>
  </si>
  <si>
    <t>- control</t>
  </si>
  <si>
    <t>Water</t>
  </si>
  <si>
    <t>-</t>
  </si>
  <si>
    <t>Total reaction volume</t>
  </si>
  <si>
    <t>Total number of reactions</t>
  </si>
  <si>
    <t>Factor</t>
  </si>
  <si>
    <t>Component</t>
  </si>
  <si>
    <t>Stock concentration</t>
  </si>
  <si>
    <t>Final concentration</t>
  </si>
  <si>
    <t>1 rxn volume</t>
  </si>
  <si>
    <t>ddiH2O</t>
  </si>
  <si>
    <t>PrimeSTAR GXL Buffer</t>
  </si>
  <si>
    <t>5x</t>
  </si>
  <si>
    <t>1x</t>
  </si>
  <si>
    <t>dNTPs</t>
  </si>
  <si>
    <t>2.5 mM</t>
  </si>
  <si>
    <t>0.2 mM</t>
  </si>
  <si>
    <t>oligo F</t>
  </si>
  <si>
    <t>10 uM</t>
  </si>
  <si>
    <t>0.3 uM</t>
  </si>
  <si>
    <t>oligo R</t>
  </si>
  <si>
    <t>template</t>
  </si>
  <si>
    <t>100 ng/ul</t>
  </si>
  <si>
    <t>2 ng/ul</t>
  </si>
  <si>
    <t>PrimeSTAR GXL DNA Polymerase</t>
  </si>
  <si>
    <t>1.25 U/ul</t>
  </si>
  <si>
    <t>0.025 U/ul</t>
  </si>
  <si>
    <t>Total volume</t>
  </si>
  <si>
    <t>KROL677, KROL678</t>
  </si>
  <si>
    <t>KROL679, KROL680</t>
  </si>
  <si>
    <t>KROL 419, 420</t>
  </si>
  <si>
    <t>frag 1</t>
  </si>
  <si>
    <t>frag 2</t>
  </si>
  <si>
    <t>water</t>
  </si>
  <si>
    <t>KROL 677, 678</t>
  </si>
  <si>
    <t>pos control</t>
  </si>
  <si>
    <t>WT gDNA</t>
  </si>
  <si>
    <t>neg control</t>
  </si>
  <si>
    <t>Pos control</t>
  </si>
  <si>
    <t>KROL 679, 680</t>
  </si>
  <si>
    <t>Factor (total +1)</t>
  </si>
  <si>
    <t>Master Mix</t>
  </si>
  <si>
    <t>1000ish</t>
  </si>
  <si>
    <t>500ish</t>
  </si>
  <si>
    <t xml:space="preserve"> Template</t>
  </si>
  <si>
    <t>total rxn</t>
  </si>
  <si>
    <t>Template</t>
  </si>
  <si>
    <t>MM into each rxn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</si>
</sst>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rgb="FF000000"/>
      <name val="Calibri"/>
      <family val="2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righ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A61F-8055-4A92-BA24-466AA0CBC613}">
  <dimension ref="C3:I19"/>
  <sheetViews>
    <sheetView topLeftCell="A5" workbookViewId="0">
      <selection activeCell="I15" sqref="I15"/>
    </sheetView>
  </sheetViews>
  <sheetFormatPr defaultRowHeight="14.4" x14ac:dyDescent="0.3"/>
  <cols>
    <col min="4" max="4" width="14" customWidth="1"/>
    <col min="5" max="5" width="14.88671875" customWidth="1"/>
  </cols>
  <sheetData>
    <row r="3" spans="3:9" ht="15" thickBot="1" x14ac:dyDescent="0.35"/>
    <row r="4" spans="3:9" ht="47.4" thickBot="1" x14ac:dyDescent="0.35">
      <c r="C4" s="8" t="s">
        <v>14</v>
      </c>
      <c r="D4" s="9">
        <v>50</v>
      </c>
      <c r="E4" s="10"/>
      <c r="F4" s="11"/>
      <c r="G4" s="11"/>
    </row>
    <row r="5" spans="3:9" x14ac:dyDescent="0.3">
      <c r="C5" s="19" t="s">
        <v>15</v>
      </c>
      <c r="D5" s="21">
        <v>5</v>
      </c>
      <c r="E5" s="23"/>
      <c r="F5" s="24"/>
      <c r="G5" s="24"/>
    </row>
    <row r="6" spans="3:9" ht="15" thickBot="1" x14ac:dyDescent="0.35">
      <c r="C6" s="20"/>
      <c r="D6" s="22"/>
      <c r="E6" s="23"/>
      <c r="F6" s="24"/>
      <c r="G6" s="25"/>
    </row>
    <row r="7" spans="3:9" ht="27" thickBot="1" x14ac:dyDescent="0.35">
      <c r="C7" s="11" t="s">
        <v>49</v>
      </c>
      <c r="D7" s="11"/>
      <c r="E7" s="11"/>
      <c r="F7" s="11"/>
      <c r="G7" s="13"/>
      <c r="I7" t="s">
        <v>51</v>
      </c>
    </row>
    <row r="8" spans="3:9" ht="47.4" thickBot="1" x14ac:dyDescent="0.35">
      <c r="C8" s="13" t="s">
        <v>17</v>
      </c>
      <c r="D8" s="14" t="s">
        <v>18</v>
      </c>
      <c r="E8" s="14" t="s">
        <v>19</v>
      </c>
      <c r="F8" s="26" t="s">
        <v>20</v>
      </c>
      <c r="G8" s="33" t="s">
        <v>52</v>
      </c>
      <c r="I8">
        <v>6</v>
      </c>
    </row>
    <row r="9" spans="3:9" ht="16.2" thickBot="1" x14ac:dyDescent="0.35">
      <c r="C9" s="12" t="s">
        <v>21</v>
      </c>
      <c r="D9" s="16"/>
      <c r="E9" s="17"/>
      <c r="F9" s="15">
        <f>50-SUM(F10:F15)</f>
        <v>31</v>
      </c>
      <c r="G9" s="15">
        <f>F9*I8</f>
        <v>186</v>
      </c>
    </row>
    <row r="10" spans="3:9" ht="47.4" thickBot="1" x14ac:dyDescent="0.35">
      <c r="C10" s="8" t="s">
        <v>22</v>
      </c>
      <c r="D10" s="17" t="s">
        <v>23</v>
      </c>
      <c r="E10" s="17" t="s">
        <v>24</v>
      </c>
      <c r="F10" s="15">
        <v>10</v>
      </c>
      <c r="G10" s="15">
        <f>F10*I8</f>
        <v>60</v>
      </c>
    </row>
    <row r="11" spans="3:9" ht="16.2" thickBot="1" x14ac:dyDescent="0.35">
      <c r="C11" s="16" t="s">
        <v>25</v>
      </c>
      <c r="D11" s="17" t="s">
        <v>26</v>
      </c>
      <c r="E11" s="17" t="s">
        <v>27</v>
      </c>
      <c r="F11" s="15">
        <v>4</v>
      </c>
      <c r="G11" s="15">
        <f>F11*I8</f>
        <v>24</v>
      </c>
    </row>
    <row r="12" spans="3:9" ht="16.2" thickBot="1" x14ac:dyDescent="0.35">
      <c r="C12" s="16" t="s">
        <v>28</v>
      </c>
      <c r="D12" s="17" t="s">
        <v>29</v>
      </c>
      <c r="E12" s="17" t="s">
        <v>30</v>
      </c>
      <c r="F12" s="15">
        <v>1.5</v>
      </c>
      <c r="G12" s="15">
        <f>F12*I8</f>
        <v>9</v>
      </c>
    </row>
    <row r="13" spans="3:9" ht="16.2" thickBot="1" x14ac:dyDescent="0.35">
      <c r="C13" s="16" t="s">
        <v>31</v>
      </c>
      <c r="D13" s="17" t="s">
        <v>29</v>
      </c>
      <c r="E13" s="17" t="s">
        <v>30</v>
      </c>
      <c r="F13" s="15">
        <v>1.5</v>
      </c>
      <c r="G13" s="15">
        <f>F13*I8</f>
        <v>9</v>
      </c>
    </row>
    <row r="14" spans="3:9" ht="31.8" thickBot="1" x14ac:dyDescent="0.35">
      <c r="C14" s="16" t="s">
        <v>57</v>
      </c>
      <c r="D14" s="17"/>
      <c r="E14" s="17"/>
      <c r="F14" s="15">
        <v>1</v>
      </c>
      <c r="G14" s="15"/>
    </row>
    <row r="15" spans="3:9" ht="78.599999999999994" thickBot="1" x14ac:dyDescent="0.35">
      <c r="C15" s="16" t="s">
        <v>35</v>
      </c>
      <c r="D15" s="17" t="s">
        <v>36</v>
      </c>
      <c r="E15" s="17" t="s">
        <v>37</v>
      </c>
      <c r="F15" s="15">
        <v>1</v>
      </c>
      <c r="G15" s="15">
        <f>F15*I8</f>
        <v>6</v>
      </c>
    </row>
    <row r="16" spans="3:9" ht="16.2" thickBot="1" x14ac:dyDescent="0.35">
      <c r="C16" s="18"/>
      <c r="D16" s="17"/>
      <c r="E16" s="17" t="s">
        <v>38</v>
      </c>
      <c r="F16" s="15">
        <v>50</v>
      </c>
      <c r="G16" s="15">
        <f>SUM(G9:G15)</f>
        <v>294</v>
      </c>
    </row>
    <row r="17" spans="5:7" ht="31.2" x14ac:dyDescent="0.3">
      <c r="E17" s="34" t="s">
        <v>58</v>
      </c>
      <c r="G17">
        <v>49</v>
      </c>
    </row>
    <row r="18" spans="5:7" ht="15.6" x14ac:dyDescent="0.3">
      <c r="E18" s="34" t="s">
        <v>55</v>
      </c>
      <c r="F18" s="35">
        <v>1</v>
      </c>
    </row>
    <row r="19" spans="5:7" ht="15.6" x14ac:dyDescent="0.3">
      <c r="E19" s="34" t="s">
        <v>56</v>
      </c>
      <c r="G19">
        <f>G16+(F14*I8)</f>
        <v>300</v>
      </c>
    </row>
  </sheetData>
  <mergeCells count="5"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57DC-C3F3-4357-90B6-F09F140F14AA}">
  <dimension ref="B1:M48"/>
  <sheetViews>
    <sheetView tabSelected="1" topLeftCell="H13" workbookViewId="0">
      <selection activeCell="B2" sqref="B2:F7"/>
    </sheetView>
  </sheetViews>
  <sheetFormatPr defaultRowHeight="14.4" x14ac:dyDescent="0.3"/>
  <cols>
    <col min="2" max="2" width="12.6640625" customWidth="1"/>
    <col min="3" max="3" width="14.44140625" customWidth="1"/>
    <col min="4" max="4" width="15.5546875" customWidth="1"/>
    <col min="5" max="5" width="12.5546875" customWidth="1"/>
    <col min="6" max="6" width="12" customWidth="1"/>
    <col min="8" max="9" width="14.109375" customWidth="1"/>
    <col min="10" max="10" width="15.77734375" customWidth="1"/>
    <col min="11" max="11" width="8.109375" bestFit="1" customWidth="1"/>
    <col min="12" max="12" width="10.33203125" bestFit="1" customWidth="1"/>
  </cols>
  <sheetData>
    <row r="1" spans="2:13" ht="15" thickBot="1" x14ac:dyDescent="0.35">
      <c r="B1" s="1" t="s">
        <v>0</v>
      </c>
      <c r="E1" t="s">
        <v>42</v>
      </c>
      <c r="L1" t="s">
        <v>43</v>
      </c>
    </row>
    <row r="2" spans="2:13" ht="28.2" thickBot="1" x14ac:dyDescent="0.35"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I2" s="2" t="s">
        <v>1</v>
      </c>
      <c r="J2" s="3" t="s">
        <v>2</v>
      </c>
      <c r="K2" s="3" t="s">
        <v>3</v>
      </c>
      <c r="L2" s="3" t="s">
        <v>4</v>
      </c>
      <c r="M2" s="3" t="s">
        <v>5</v>
      </c>
    </row>
    <row r="3" spans="2:13" ht="28.2" thickBot="1" x14ac:dyDescent="0.35">
      <c r="B3" s="4">
        <v>1</v>
      </c>
      <c r="C3" s="5" t="s">
        <v>46</v>
      </c>
      <c r="D3" s="5" t="s">
        <v>47</v>
      </c>
      <c r="E3" s="27" t="s">
        <v>41</v>
      </c>
      <c r="F3" s="5">
        <v>1015</v>
      </c>
      <c r="I3" s="4">
        <v>1</v>
      </c>
      <c r="J3" s="5" t="s">
        <v>6</v>
      </c>
      <c r="K3" s="5" t="s">
        <v>7</v>
      </c>
      <c r="L3" s="5" t="s">
        <v>41</v>
      </c>
      <c r="M3" s="5">
        <v>547</v>
      </c>
    </row>
    <row r="4" spans="2:13" ht="42" thickBot="1" x14ac:dyDescent="0.35">
      <c r="B4" s="4">
        <v>2</v>
      </c>
      <c r="C4" s="6" t="s">
        <v>8</v>
      </c>
      <c r="D4" s="5" t="s">
        <v>47</v>
      </c>
      <c r="E4" s="27" t="s">
        <v>39</v>
      </c>
      <c r="F4" s="5" t="s">
        <v>53</v>
      </c>
      <c r="I4" s="4">
        <v>2</v>
      </c>
      <c r="J4" s="6" t="s">
        <v>8</v>
      </c>
      <c r="K4" s="5" t="s">
        <v>9</v>
      </c>
      <c r="L4" s="5" t="s">
        <v>40</v>
      </c>
      <c r="M4" s="5">
        <v>547</v>
      </c>
    </row>
    <row r="5" spans="2:13" ht="42" thickBot="1" x14ac:dyDescent="0.35">
      <c r="B5" s="4">
        <v>3</v>
      </c>
      <c r="C5" s="6" t="s">
        <v>8</v>
      </c>
      <c r="D5" s="5" t="s">
        <v>47</v>
      </c>
      <c r="E5" s="27" t="s">
        <v>40</v>
      </c>
      <c r="F5" s="5" t="s">
        <v>54</v>
      </c>
      <c r="I5" s="4">
        <v>3</v>
      </c>
      <c r="J5" s="6" t="s">
        <v>8</v>
      </c>
      <c r="K5" s="5" t="s">
        <v>10</v>
      </c>
      <c r="L5" s="5" t="s">
        <v>40</v>
      </c>
      <c r="M5" s="5">
        <v>547</v>
      </c>
    </row>
    <row r="6" spans="2:13" ht="28.2" thickBot="1" x14ac:dyDescent="0.35">
      <c r="B6" s="4">
        <v>4</v>
      </c>
      <c r="C6" s="6" t="s">
        <v>48</v>
      </c>
      <c r="D6" s="5" t="s">
        <v>44</v>
      </c>
      <c r="E6" s="27" t="s">
        <v>45</v>
      </c>
      <c r="F6" s="5"/>
      <c r="I6" s="4"/>
      <c r="J6" s="6"/>
      <c r="K6" s="5"/>
      <c r="L6" s="5"/>
      <c r="M6" s="5"/>
    </row>
    <row r="7" spans="2:13" ht="28.2" thickBot="1" x14ac:dyDescent="0.35">
      <c r="B7" s="4">
        <v>5</v>
      </c>
      <c r="C7" s="5" t="s">
        <v>11</v>
      </c>
      <c r="D7" s="5" t="s">
        <v>12</v>
      </c>
      <c r="E7" s="27" t="s">
        <v>40</v>
      </c>
      <c r="F7" s="5" t="s">
        <v>13</v>
      </c>
      <c r="I7" s="4">
        <v>4</v>
      </c>
      <c r="J7" s="5" t="s">
        <v>11</v>
      </c>
      <c r="K7" s="5" t="s">
        <v>12</v>
      </c>
      <c r="L7" s="5" t="s">
        <v>40</v>
      </c>
      <c r="M7" s="5" t="s">
        <v>13</v>
      </c>
    </row>
    <row r="8" spans="2:13" x14ac:dyDescent="0.3">
      <c r="B8" s="7"/>
    </row>
    <row r="9" spans="2:13" ht="15" thickBot="1" x14ac:dyDescent="0.35">
      <c r="B9" s="7"/>
    </row>
    <row r="10" spans="2:13" ht="47.4" thickBot="1" x14ac:dyDescent="0.35">
      <c r="B10" s="8" t="s">
        <v>14</v>
      </c>
      <c r="C10" s="9">
        <v>20</v>
      </c>
      <c r="D10" s="10"/>
      <c r="E10" s="11"/>
      <c r="F10" s="11"/>
    </row>
    <row r="11" spans="2:13" ht="63" customHeight="1" x14ac:dyDescent="0.3">
      <c r="B11" s="19" t="s">
        <v>15</v>
      </c>
      <c r="C11" s="21">
        <v>5</v>
      </c>
      <c r="D11" s="23"/>
      <c r="E11" s="24"/>
      <c r="F11" s="24"/>
    </row>
    <row r="12" spans="2:13" ht="15" thickBot="1" x14ac:dyDescent="0.35">
      <c r="B12" s="20"/>
      <c r="C12" s="22"/>
      <c r="D12" s="23"/>
      <c r="E12" s="24"/>
      <c r="F12" s="25"/>
      <c r="H12" s="28"/>
      <c r="I12" s="28"/>
      <c r="J12" s="28"/>
      <c r="K12" s="28"/>
      <c r="L12" s="28"/>
    </row>
    <row r="13" spans="2:13" ht="16.2" thickBot="1" x14ac:dyDescent="0.35">
      <c r="B13" s="11" t="s">
        <v>49</v>
      </c>
      <c r="C13" s="11"/>
      <c r="D13" s="11"/>
      <c r="E13" s="11"/>
      <c r="F13" s="13" t="s">
        <v>16</v>
      </c>
      <c r="H13" s="29"/>
      <c r="I13" s="11" t="s">
        <v>49</v>
      </c>
      <c r="J13" s="11"/>
      <c r="K13" s="11"/>
      <c r="L13" s="11"/>
      <c r="M13" s="13" t="s">
        <v>16</v>
      </c>
    </row>
    <row r="14" spans="2:13" ht="47.4" thickBot="1" x14ac:dyDescent="0.35">
      <c r="B14" s="13" t="s">
        <v>17</v>
      </c>
      <c r="C14" s="14" t="s">
        <v>18</v>
      </c>
      <c r="D14" s="14" t="s">
        <v>19</v>
      </c>
      <c r="E14" s="26" t="s">
        <v>20</v>
      </c>
      <c r="F14" s="15">
        <v>2</v>
      </c>
      <c r="H14" s="30"/>
      <c r="I14" s="13" t="s">
        <v>17</v>
      </c>
      <c r="J14" s="14" t="s">
        <v>18</v>
      </c>
      <c r="K14" s="14" t="s">
        <v>19</v>
      </c>
      <c r="L14" s="26" t="s">
        <v>20</v>
      </c>
      <c r="M14" s="15">
        <v>6</v>
      </c>
    </row>
    <row r="15" spans="2:13" ht="16.2" thickBot="1" x14ac:dyDescent="0.35">
      <c r="B15" s="12" t="s">
        <v>21</v>
      </c>
      <c r="C15" s="16"/>
      <c r="D15" s="17"/>
      <c r="E15" s="15">
        <f>20-SUM(E16:E21)</f>
        <v>11.8</v>
      </c>
      <c r="F15" s="15">
        <f>E15*2</f>
        <v>23.6</v>
      </c>
      <c r="H15" s="31"/>
      <c r="I15" s="12" t="s">
        <v>21</v>
      </c>
      <c r="J15" s="16"/>
      <c r="K15" s="17"/>
      <c r="L15" s="15">
        <f>20-SUM(L16:L21)</f>
        <v>11.8</v>
      </c>
      <c r="M15" s="15">
        <f>L15*6</f>
        <v>70.800000000000011</v>
      </c>
    </row>
    <row r="16" spans="2:13" ht="31.8" thickBot="1" x14ac:dyDescent="0.35">
      <c r="B16" s="8" t="s">
        <v>22</v>
      </c>
      <c r="C16" s="17" t="s">
        <v>23</v>
      </c>
      <c r="D16" s="17" t="s">
        <v>24</v>
      </c>
      <c r="E16" s="15">
        <v>4</v>
      </c>
      <c r="F16" s="15">
        <f t="shared" ref="F16:F21" si="0">E16*2</f>
        <v>8</v>
      </c>
      <c r="H16" s="31"/>
      <c r="I16" s="8" t="s">
        <v>22</v>
      </c>
      <c r="J16" s="17" t="s">
        <v>23</v>
      </c>
      <c r="K16" s="17" t="s">
        <v>24</v>
      </c>
      <c r="L16" s="15">
        <v>4</v>
      </c>
      <c r="M16" s="15">
        <f t="shared" ref="M16:M21" si="1">L16*6</f>
        <v>24</v>
      </c>
    </row>
    <row r="17" spans="2:13" ht="16.2" thickBot="1" x14ac:dyDescent="0.35">
      <c r="B17" s="16" t="s">
        <v>25</v>
      </c>
      <c r="C17" s="17" t="s">
        <v>26</v>
      </c>
      <c r="D17" s="17" t="s">
        <v>27</v>
      </c>
      <c r="E17" s="15">
        <v>1.6</v>
      </c>
      <c r="F17" s="15">
        <f t="shared" si="0"/>
        <v>3.2</v>
      </c>
      <c r="H17" s="31"/>
      <c r="I17" s="16" t="s">
        <v>25</v>
      </c>
      <c r="J17" s="17" t="s">
        <v>26</v>
      </c>
      <c r="K17" s="17" t="s">
        <v>27</v>
      </c>
      <c r="L17" s="15">
        <v>1.6</v>
      </c>
      <c r="M17" s="15">
        <f t="shared" si="1"/>
        <v>9.6000000000000014</v>
      </c>
    </row>
    <row r="18" spans="2:13" ht="16.2" thickBot="1" x14ac:dyDescent="0.35">
      <c r="B18" s="16" t="s">
        <v>28</v>
      </c>
      <c r="C18" s="17" t="s">
        <v>29</v>
      </c>
      <c r="D18" s="17" t="s">
        <v>30</v>
      </c>
      <c r="E18" s="15">
        <v>0.6</v>
      </c>
      <c r="F18" s="15">
        <f t="shared" si="0"/>
        <v>1.2</v>
      </c>
      <c r="H18" s="31"/>
      <c r="I18" s="16" t="s">
        <v>28</v>
      </c>
      <c r="J18" s="17" t="s">
        <v>29</v>
      </c>
      <c r="K18" s="17" t="s">
        <v>30</v>
      </c>
      <c r="L18" s="15">
        <v>0.6</v>
      </c>
      <c r="M18" s="15">
        <f t="shared" si="1"/>
        <v>3.5999999999999996</v>
      </c>
    </row>
    <row r="19" spans="2:13" ht="16.2" thickBot="1" x14ac:dyDescent="0.35">
      <c r="B19" s="16" t="s">
        <v>31</v>
      </c>
      <c r="C19" s="17" t="s">
        <v>29</v>
      </c>
      <c r="D19" s="17" t="s">
        <v>30</v>
      </c>
      <c r="E19" s="15">
        <v>0.6</v>
      </c>
      <c r="F19" s="15">
        <f t="shared" si="0"/>
        <v>1.2</v>
      </c>
      <c r="H19" s="31"/>
      <c r="I19" s="16" t="s">
        <v>31</v>
      </c>
      <c r="J19" s="17" t="s">
        <v>29</v>
      </c>
      <c r="K19" s="17" t="s">
        <v>30</v>
      </c>
      <c r="L19" s="15">
        <v>0.6</v>
      </c>
      <c r="M19" s="15">
        <f t="shared" si="1"/>
        <v>3.5999999999999996</v>
      </c>
    </row>
    <row r="20" spans="2:13" ht="16.2" thickBot="1" x14ac:dyDescent="0.35">
      <c r="B20" s="16" t="s">
        <v>32</v>
      </c>
      <c r="C20" s="17" t="s">
        <v>33</v>
      </c>
      <c r="D20" s="17" t="s">
        <v>34</v>
      </c>
      <c r="E20" s="15">
        <v>1</v>
      </c>
      <c r="F20" s="15">
        <f t="shared" si="0"/>
        <v>2</v>
      </c>
      <c r="H20" s="31"/>
      <c r="I20" s="16" t="s">
        <v>32</v>
      </c>
      <c r="J20" s="17" t="s">
        <v>33</v>
      </c>
      <c r="K20" s="17" t="s">
        <v>34</v>
      </c>
      <c r="L20" s="15">
        <v>1</v>
      </c>
      <c r="M20" s="15">
        <f t="shared" si="1"/>
        <v>6</v>
      </c>
    </row>
    <row r="21" spans="2:13" ht="47.4" thickBot="1" x14ac:dyDescent="0.35">
      <c r="B21" s="16" t="s">
        <v>35</v>
      </c>
      <c r="C21" s="17" t="s">
        <v>36</v>
      </c>
      <c r="D21" s="17" t="s">
        <v>37</v>
      </c>
      <c r="E21" s="15">
        <v>0.4</v>
      </c>
      <c r="F21" s="15">
        <f t="shared" si="0"/>
        <v>0.8</v>
      </c>
      <c r="H21" s="31"/>
      <c r="I21" s="16" t="s">
        <v>35</v>
      </c>
      <c r="J21" s="17" t="s">
        <v>36</v>
      </c>
      <c r="K21" s="17" t="s">
        <v>37</v>
      </c>
      <c r="L21" s="15">
        <v>0.4</v>
      </c>
      <c r="M21" s="15">
        <f t="shared" si="1"/>
        <v>2.4000000000000004</v>
      </c>
    </row>
    <row r="22" spans="2:13" ht="31.8" thickBot="1" x14ac:dyDescent="0.35">
      <c r="B22" s="18"/>
      <c r="C22" s="17"/>
      <c r="D22" s="17" t="s">
        <v>38</v>
      </c>
      <c r="E22" s="15">
        <v>20</v>
      </c>
      <c r="F22" s="15">
        <f>SUM(F15:F21)</f>
        <v>40.000000000000007</v>
      </c>
      <c r="H22" s="32"/>
      <c r="I22" s="18"/>
      <c r="J22" s="17"/>
      <c r="K22" s="17" t="s">
        <v>38</v>
      </c>
      <c r="L22" s="15">
        <v>20</v>
      </c>
      <c r="M22" s="15">
        <f>SUM(M15:M21)</f>
        <v>120</v>
      </c>
    </row>
    <row r="24" spans="2:13" ht="16.2" thickBot="1" x14ac:dyDescent="0.35">
      <c r="B24" s="16" t="s">
        <v>32</v>
      </c>
      <c r="C24" s="17" t="s">
        <v>33</v>
      </c>
      <c r="D24" s="17" t="s">
        <v>34</v>
      </c>
      <c r="E24" s="15">
        <v>1</v>
      </c>
      <c r="F24" s="15">
        <f t="shared" ref="F24" si="2">E24*2</f>
        <v>2</v>
      </c>
      <c r="I24" s="16" t="s">
        <v>32</v>
      </c>
      <c r="J24" s="17" t="s">
        <v>33</v>
      </c>
      <c r="K24" s="17" t="s">
        <v>34</v>
      </c>
      <c r="L24" s="15">
        <v>1</v>
      </c>
      <c r="M24" s="15">
        <f t="shared" ref="M24" si="3">L24*2</f>
        <v>2</v>
      </c>
    </row>
    <row r="26" spans="2:13" ht="15" thickBot="1" x14ac:dyDescent="0.35"/>
    <row r="27" spans="2:13" ht="27" thickBot="1" x14ac:dyDescent="0.35">
      <c r="B27" s="11" t="s">
        <v>45</v>
      </c>
      <c r="C27" s="11"/>
      <c r="D27" s="11"/>
      <c r="E27" s="11"/>
      <c r="F27" s="13" t="s">
        <v>16</v>
      </c>
    </row>
    <row r="28" spans="2:13" ht="31.8" thickBot="1" x14ac:dyDescent="0.35">
      <c r="B28" s="13" t="s">
        <v>17</v>
      </c>
      <c r="C28" s="14" t="s">
        <v>18</v>
      </c>
      <c r="D28" s="14" t="s">
        <v>19</v>
      </c>
      <c r="E28" s="26" t="s">
        <v>20</v>
      </c>
      <c r="F28" s="15">
        <v>3</v>
      </c>
    </row>
    <row r="29" spans="2:13" ht="16.2" thickBot="1" x14ac:dyDescent="0.35">
      <c r="B29" s="12" t="s">
        <v>21</v>
      </c>
      <c r="C29" s="16"/>
      <c r="D29" s="17"/>
      <c r="E29" s="15">
        <f>20-SUM(E30:E35)</f>
        <v>11.8</v>
      </c>
      <c r="F29" s="15">
        <f>E29*3</f>
        <v>35.400000000000006</v>
      </c>
    </row>
    <row r="30" spans="2:13" ht="31.8" thickBot="1" x14ac:dyDescent="0.35">
      <c r="B30" s="8" t="s">
        <v>22</v>
      </c>
      <c r="C30" s="17" t="s">
        <v>23</v>
      </c>
      <c r="D30" s="17" t="s">
        <v>24</v>
      </c>
      <c r="E30" s="15">
        <v>4</v>
      </c>
      <c r="F30" s="15">
        <f t="shared" ref="F30:F35" si="4">E30*3</f>
        <v>12</v>
      </c>
    </row>
    <row r="31" spans="2:13" ht="16.2" thickBot="1" x14ac:dyDescent="0.35">
      <c r="B31" s="16" t="s">
        <v>25</v>
      </c>
      <c r="C31" s="17" t="s">
        <v>26</v>
      </c>
      <c r="D31" s="17" t="s">
        <v>27</v>
      </c>
      <c r="E31" s="15">
        <v>1.6</v>
      </c>
      <c r="F31" s="15">
        <f t="shared" si="4"/>
        <v>4.8000000000000007</v>
      </c>
    </row>
    <row r="32" spans="2:13" ht="16.2" thickBot="1" x14ac:dyDescent="0.35">
      <c r="B32" s="16" t="s">
        <v>28</v>
      </c>
      <c r="C32" s="17" t="s">
        <v>29</v>
      </c>
      <c r="D32" s="17" t="s">
        <v>30</v>
      </c>
      <c r="E32" s="15">
        <v>0.6</v>
      </c>
      <c r="F32" s="15">
        <f t="shared" si="4"/>
        <v>1.7999999999999998</v>
      </c>
    </row>
    <row r="33" spans="2:6" ht="16.2" thickBot="1" x14ac:dyDescent="0.35">
      <c r="B33" s="16" t="s">
        <v>31</v>
      </c>
      <c r="C33" s="17" t="s">
        <v>29</v>
      </c>
      <c r="D33" s="17" t="s">
        <v>30</v>
      </c>
      <c r="E33" s="15">
        <v>0.6</v>
      </c>
      <c r="F33" s="15">
        <f t="shared" si="4"/>
        <v>1.7999999999999998</v>
      </c>
    </row>
    <row r="34" spans="2:6" ht="16.2" thickBot="1" x14ac:dyDescent="0.35">
      <c r="B34" s="16" t="s">
        <v>32</v>
      </c>
      <c r="C34" s="17" t="s">
        <v>33</v>
      </c>
      <c r="D34" s="17" t="s">
        <v>34</v>
      </c>
      <c r="E34" s="15">
        <v>1</v>
      </c>
      <c r="F34" s="15">
        <f t="shared" si="4"/>
        <v>3</v>
      </c>
    </row>
    <row r="35" spans="2:6" ht="47.4" thickBot="1" x14ac:dyDescent="0.35">
      <c r="B35" s="16" t="s">
        <v>35</v>
      </c>
      <c r="C35" s="17" t="s">
        <v>36</v>
      </c>
      <c r="D35" s="17" t="s">
        <v>37</v>
      </c>
      <c r="E35" s="15">
        <v>0.4</v>
      </c>
      <c r="F35" s="15">
        <f t="shared" si="4"/>
        <v>1.2000000000000002</v>
      </c>
    </row>
    <row r="36" spans="2:6" ht="16.2" thickBot="1" x14ac:dyDescent="0.35">
      <c r="B36" s="18"/>
      <c r="C36" s="17"/>
      <c r="D36" s="17" t="s">
        <v>38</v>
      </c>
      <c r="E36" s="15">
        <v>20</v>
      </c>
      <c r="F36" s="15">
        <f>SUM(F29:F35)</f>
        <v>60</v>
      </c>
    </row>
    <row r="38" spans="2:6" ht="15" thickBot="1" x14ac:dyDescent="0.35"/>
    <row r="39" spans="2:6" ht="27" thickBot="1" x14ac:dyDescent="0.35">
      <c r="B39" s="11" t="s">
        <v>50</v>
      </c>
      <c r="C39" s="11"/>
      <c r="D39" s="11"/>
      <c r="E39" s="11"/>
      <c r="F39" s="13" t="s">
        <v>16</v>
      </c>
    </row>
    <row r="40" spans="2:6" ht="31.8" thickBot="1" x14ac:dyDescent="0.35">
      <c r="B40" s="13" t="s">
        <v>17</v>
      </c>
      <c r="C40" s="14" t="s">
        <v>18</v>
      </c>
      <c r="D40" s="14" t="s">
        <v>19</v>
      </c>
      <c r="E40" s="26" t="s">
        <v>20</v>
      </c>
      <c r="F40" s="15">
        <v>3</v>
      </c>
    </row>
    <row r="41" spans="2:6" ht="16.2" thickBot="1" x14ac:dyDescent="0.35">
      <c r="B41" s="12" t="s">
        <v>21</v>
      </c>
      <c r="C41" s="16"/>
      <c r="D41" s="17"/>
      <c r="E41" s="15">
        <f>20-SUM(E42:E47)</f>
        <v>11.8</v>
      </c>
      <c r="F41" s="15">
        <f>E41*3</f>
        <v>35.400000000000006</v>
      </c>
    </row>
    <row r="42" spans="2:6" ht="31.8" thickBot="1" x14ac:dyDescent="0.35">
      <c r="B42" s="8" t="s">
        <v>22</v>
      </c>
      <c r="C42" s="17" t="s">
        <v>23</v>
      </c>
      <c r="D42" s="17" t="s">
        <v>24</v>
      </c>
      <c r="E42" s="15">
        <v>4</v>
      </c>
      <c r="F42" s="15">
        <f t="shared" ref="F42:F47" si="5">E42*3</f>
        <v>12</v>
      </c>
    </row>
    <row r="43" spans="2:6" ht="16.2" thickBot="1" x14ac:dyDescent="0.35">
      <c r="B43" s="16" t="s">
        <v>25</v>
      </c>
      <c r="C43" s="17" t="s">
        <v>26</v>
      </c>
      <c r="D43" s="17" t="s">
        <v>27</v>
      </c>
      <c r="E43" s="15">
        <v>1.6</v>
      </c>
      <c r="F43" s="15">
        <f t="shared" si="5"/>
        <v>4.8000000000000007</v>
      </c>
    </row>
    <row r="44" spans="2:6" ht="16.2" thickBot="1" x14ac:dyDescent="0.35">
      <c r="B44" s="16" t="s">
        <v>28</v>
      </c>
      <c r="C44" s="17" t="s">
        <v>29</v>
      </c>
      <c r="D44" s="17" t="s">
        <v>30</v>
      </c>
      <c r="E44" s="15">
        <v>0.6</v>
      </c>
      <c r="F44" s="15">
        <f t="shared" si="5"/>
        <v>1.7999999999999998</v>
      </c>
    </row>
    <row r="45" spans="2:6" ht="16.2" thickBot="1" x14ac:dyDescent="0.35">
      <c r="B45" s="16" t="s">
        <v>31</v>
      </c>
      <c r="C45" s="17" t="s">
        <v>29</v>
      </c>
      <c r="D45" s="17" t="s">
        <v>30</v>
      </c>
      <c r="E45" s="15">
        <v>0.6</v>
      </c>
      <c r="F45" s="15">
        <f t="shared" si="5"/>
        <v>1.7999999999999998</v>
      </c>
    </row>
    <row r="46" spans="2:6" ht="16.2" thickBot="1" x14ac:dyDescent="0.35">
      <c r="B46" s="16" t="s">
        <v>32</v>
      </c>
      <c r="C46" s="17" t="s">
        <v>33</v>
      </c>
      <c r="D46" s="17" t="s">
        <v>34</v>
      </c>
      <c r="E46" s="15">
        <v>1</v>
      </c>
      <c r="F46" s="15">
        <f t="shared" si="5"/>
        <v>3</v>
      </c>
    </row>
    <row r="47" spans="2:6" ht="47.4" thickBot="1" x14ac:dyDescent="0.35">
      <c r="B47" s="16" t="s">
        <v>35</v>
      </c>
      <c r="C47" s="17" t="s">
        <v>36</v>
      </c>
      <c r="D47" s="17" t="s">
        <v>37</v>
      </c>
      <c r="E47" s="15">
        <v>0.4</v>
      </c>
      <c r="F47" s="15">
        <f t="shared" si="5"/>
        <v>1.2000000000000002</v>
      </c>
    </row>
    <row r="48" spans="2:6" ht="16.2" thickBot="1" x14ac:dyDescent="0.35">
      <c r="B48" s="18"/>
      <c r="C48" s="17"/>
      <c r="D48" s="17" t="s">
        <v>38</v>
      </c>
      <c r="E48" s="15">
        <v>20</v>
      </c>
      <c r="F48" s="15">
        <f>SUM(F41:F47)</f>
        <v>60</v>
      </c>
    </row>
  </sheetData>
  <mergeCells count="5"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</vt:lpstr>
      <vt:lpstr>2023.10.30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2023-10-30T16:43:09Z</dcterms:created>
  <dcterms:modified xsi:type="dcterms:W3CDTF">2023-10-30T21:55:31Z</dcterms:modified>
</cp:coreProperties>
</file>