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9_{8B816899-DD35-46BD-AFD6-FB43ED31C669}" xr6:coauthVersionLast="47" xr6:coauthVersionMax="47" xr10:uidLastSave="{00000000-0000-0000-0000-000000000000}"/>
  <bookViews>
    <workbookView xWindow="-108" yWindow="-108" windowWidth="23256" windowHeight="12456" firstSheet="1" activeTab="2" xr2:uid="{2DD1FCF8-8C5C-4E82-A740-1BE86B7BA594}"/>
  </bookViews>
  <sheets>
    <sheet name="Sheet1" sheetId="1" r:id="rId1"/>
    <sheet name="Sheet2" sheetId="2" r:id="rId2"/>
    <sheet name="cDNA dilutions" sheetId="3" r:id="rId3"/>
    <sheet name="master mix pcr" sheetId="4" r:id="rId4"/>
    <sheet name="plate set up PCR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5" l="1"/>
  <c r="O6" i="5"/>
  <c r="O5" i="5"/>
  <c r="O10" i="5" s="1"/>
  <c r="F17" i="4"/>
  <c r="E17" i="4"/>
  <c r="E15" i="4"/>
  <c r="E13" i="4"/>
  <c r="E11" i="4"/>
  <c r="E10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</calcChain>
</file>

<file path=xl/sharedStrings.xml><?xml version="1.0" encoding="utf-8"?>
<sst xmlns="http://schemas.openxmlformats.org/spreadsheetml/2006/main" count="269" uniqueCount="167">
  <si>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</si>
  <si>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</si>
  <si>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</si>
  <si>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</si>
  <si>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</si>
  <si>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</si>
  <si>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</si>
  <si>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</si>
  <si>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</si>
  <si>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</si>
  <si>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</si>
  <si>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</si>
  <si>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/>
  </si>
  <si>
    <t>Science</t>
  </si>
  <si>
    <t>5/28/2024 4:37:29 PM</t>
  </si>
  <si>
    <t>ng/µl</t>
  </si>
  <si>
    <t>ssDNA</t>
  </si>
  <si>
    <t>5/28/2024 4:38:08 PM</t>
  </si>
  <si>
    <t>5/28/2024 4:38:51 PM</t>
  </si>
  <si>
    <t>5/28/2024 4:39:21 PM</t>
  </si>
  <si>
    <t>5/28/2024 4:39:51 PM</t>
  </si>
  <si>
    <t>5/28/2024 4:40:21 PM</t>
  </si>
  <si>
    <t>5/28/2024 4:40:49 PM</t>
  </si>
  <si>
    <t>5/28/2024 4:41:19 PM</t>
  </si>
  <si>
    <t>5/28/2024 4:41:49 PM</t>
  </si>
  <si>
    <t>5/28/2024 4:42:18 PM</t>
  </si>
  <si>
    <t>5/28/2024 4:42:49 PM</t>
  </si>
  <si>
    <t>5/28/2024 4:43:23 PM</t>
  </si>
  <si>
    <t>5/28/2024 4:43:52 PM</t>
  </si>
  <si>
    <t>5/28/2024 4:44:22 PM</t>
  </si>
  <si>
    <t>5/28/2024 4:44:51 PM</t>
  </si>
  <si>
    <t>plate set up</t>
  </si>
  <si>
    <t>Sample</t>
  </si>
  <si>
    <t>total volume dilution (uL)</t>
  </si>
  <si>
    <t>starting</t>
  </si>
  <si>
    <t>conc (ng/uL)</t>
  </si>
  <si>
    <t>ng/ul</t>
  </si>
  <si>
    <t>Want</t>
  </si>
  <si>
    <t>Need of original</t>
  </si>
  <si>
    <t>uL</t>
  </si>
  <si>
    <t>KRLVS 149</t>
  </si>
  <si>
    <t>A</t>
  </si>
  <si>
    <t>B</t>
  </si>
  <si>
    <t>C</t>
  </si>
  <si>
    <t>D</t>
  </si>
  <si>
    <t>E</t>
  </si>
  <si>
    <t>F</t>
  </si>
  <si>
    <t>G</t>
  </si>
  <si>
    <t>H</t>
  </si>
  <si>
    <t>148 #4 rep 1</t>
  </si>
  <si>
    <t>149 #4 rep 1</t>
  </si>
  <si>
    <t>149 #1 rep 1</t>
  </si>
  <si>
    <t>149 #1 rep 2</t>
  </si>
  <si>
    <t>149 #1 rep 3</t>
  </si>
  <si>
    <t>148 #1 rep 1</t>
  </si>
  <si>
    <t>148 #1 rep 2</t>
  </si>
  <si>
    <t>148 #1 rep 3</t>
  </si>
  <si>
    <t>148 #2 rep 1</t>
  </si>
  <si>
    <t>149 #2 rep 1</t>
  </si>
  <si>
    <t>148 #3 rep 1</t>
  </si>
  <si>
    <t>149 #3 rep 1</t>
  </si>
  <si>
    <t>148 #5 rep 1</t>
  </si>
  <si>
    <t>149 #5 rep 1</t>
  </si>
  <si>
    <t>148 #6 rep 1</t>
  </si>
  <si>
    <t>149 #6 rep 1</t>
  </si>
  <si>
    <t>148 #7 rep 1</t>
  </si>
  <si>
    <t>149 #7 rep 1</t>
  </si>
  <si>
    <t>148 #8 rep 1</t>
  </si>
  <si>
    <t>149 #9 rep 1</t>
  </si>
  <si>
    <t>148 #9 rep 1</t>
  </si>
  <si>
    <t>148 #10 rep 1</t>
  </si>
  <si>
    <t>149 #10 rep 1</t>
  </si>
  <si>
    <t>148 #11 rep 1</t>
  </si>
  <si>
    <t>148 #12 rep 1</t>
  </si>
  <si>
    <t>Strip Tube DNA + MM</t>
  </si>
  <si>
    <t>#1</t>
  </si>
  <si>
    <t>#2</t>
  </si>
  <si>
    <t>#3</t>
  </si>
  <si>
    <t>#4</t>
  </si>
  <si>
    <t>#5</t>
  </si>
  <si>
    <t>#6</t>
  </si>
  <si>
    <t>#7</t>
  </si>
  <si>
    <t>#8</t>
  </si>
  <si>
    <t>148 #2 rep 2</t>
  </si>
  <si>
    <t>148 #3 rep 2</t>
  </si>
  <si>
    <t>148 #4 rep 2</t>
  </si>
  <si>
    <t>148 #5 rep 2</t>
  </si>
  <si>
    <t>148 #6 rep 2</t>
  </si>
  <si>
    <t>148 #7 rep 2</t>
  </si>
  <si>
    <t>148 #8 rep 2</t>
  </si>
  <si>
    <t>blank</t>
  </si>
  <si>
    <t>#9</t>
  </si>
  <si>
    <t>#10</t>
  </si>
  <si>
    <t>#11</t>
  </si>
  <si>
    <t>#12</t>
  </si>
  <si>
    <t>#13</t>
  </si>
  <si>
    <t>#14</t>
  </si>
  <si>
    <t>#15</t>
  </si>
  <si>
    <t>148 #2 rep 3</t>
  </si>
  <si>
    <t>148 #3 rep 3</t>
  </si>
  <si>
    <t>148 #4 rep 3</t>
  </si>
  <si>
    <t>148 #5 rep 3</t>
  </si>
  <si>
    <t>148 #6 rep 3</t>
  </si>
  <si>
    <t>148 #7 rep 3</t>
  </si>
  <si>
    <t>148 #8 rep 3</t>
  </si>
  <si>
    <t>148 #13 rep 1</t>
  </si>
  <si>
    <t>148 #14 rep 1</t>
  </si>
  <si>
    <t>148 #15 rep 1</t>
  </si>
  <si>
    <t>148 #9 rep 2</t>
  </si>
  <si>
    <t>148 #10 rep 2</t>
  </si>
  <si>
    <t>148 #11 rep 2</t>
  </si>
  <si>
    <t>148 #12 rep 2</t>
  </si>
  <si>
    <t>148 #13 rep 2</t>
  </si>
  <si>
    <t>148 #14 rep 2</t>
  </si>
  <si>
    <t>148 #15 rep 2</t>
  </si>
  <si>
    <t>148 #9 rep 3</t>
  </si>
  <si>
    <t>148 #10 rep 3</t>
  </si>
  <si>
    <t>148 #11 rep 3</t>
  </si>
  <si>
    <t>148 #12 rep 3</t>
  </si>
  <si>
    <t>148 #13 rep 3</t>
  </si>
  <si>
    <t>148 #14 rep 3</t>
  </si>
  <si>
    <t>148 #15 rep 3</t>
  </si>
  <si>
    <t>149 #8 rep 1</t>
  </si>
  <si>
    <t>149 #2 rep 2</t>
  </si>
  <si>
    <t>149 #3 rep 2</t>
  </si>
  <si>
    <t>149 #4 rep 2</t>
  </si>
  <si>
    <t>149 #5 rep 2</t>
  </si>
  <si>
    <t>149 #6 rep 2</t>
  </si>
  <si>
    <t>149 #7 rep 2</t>
  </si>
  <si>
    <t>149 #8 rep 2</t>
  </si>
  <si>
    <t>149 #2 rep 3</t>
  </si>
  <si>
    <t>149 #3 rep 3</t>
  </si>
  <si>
    <t>149 #4 rep 3</t>
  </si>
  <si>
    <t>149 #5 rep 3</t>
  </si>
  <si>
    <t>149 #6 rep 3</t>
  </si>
  <si>
    <t>149 #7 rep 3</t>
  </si>
  <si>
    <t>149 #8 rep 3</t>
  </si>
  <si>
    <t>149 #11 rep 1</t>
  </si>
  <si>
    <t>149 #12 rep 1</t>
  </si>
  <si>
    <t>149 #13 rep 1</t>
  </si>
  <si>
    <t>149 #14 rep 1</t>
  </si>
  <si>
    <t>149 #15 rep 1</t>
  </si>
  <si>
    <t>149 #9 rep 2</t>
  </si>
  <si>
    <t>149 #10 rep 2</t>
  </si>
  <si>
    <t>149 #11 rep 2</t>
  </si>
  <si>
    <t>149 #12 rep 2</t>
  </si>
  <si>
    <t>149 #13 rep 2</t>
  </si>
  <si>
    <t>149 #14 rep 2</t>
  </si>
  <si>
    <t>149 #15 rep 2</t>
  </si>
  <si>
    <t>149 #9 rep 3</t>
  </si>
  <si>
    <t>149 #10 rep 3</t>
  </si>
  <si>
    <t>149 #11 rep 3</t>
  </si>
  <si>
    <t>149 #12 rep 3</t>
  </si>
  <si>
    <t>149 #13 rep 3</t>
  </si>
  <si>
    <t>149 #14 rep 3</t>
  </si>
  <si>
    <t>149 #15 rep 3</t>
  </si>
  <si>
    <t>Master Mix</t>
  </si>
  <si>
    <t>Component</t>
  </si>
  <si>
    <t>PowerUpSyber Green MM</t>
  </si>
  <si>
    <t>5uM combined F/R Primer</t>
  </si>
  <si>
    <t>DNA</t>
  </si>
  <si>
    <t>ddH20</t>
  </si>
  <si>
    <t>Individual</t>
  </si>
  <si>
    <t>MM</t>
  </si>
  <si>
    <t>total</t>
  </si>
  <si>
    <t xml:space="preserve">add 66.5 uL of MM to each tube </t>
  </si>
  <si>
    <t>*from 5.29.24 nanodrop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</si>
</sst>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33" borderId="10" xfId="0" applyFont="1" applyFill="1" applyBorder="1"/>
    <xf numFmtId="2" fontId="0" fillId="0" borderId="0" xfId="0" applyNumberFormat="1"/>
    <xf numFmtId="0" fontId="18" fillId="34" borderId="11" xfId="0" applyFont="1" applyFill="1" applyBorder="1"/>
    <xf numFmtId="0" fontId="0" fillId="0" borderId="11" xfId="0" applyBorder="1"/>
    <xf numFmtId="2" fontId="0" fillId="0" borderId="11" xfId="0" applyNumberFormat="1" applyBorder="1"/>
    <xf numFmtId="0" fontId="19" fillId="34" borderId="11" xfId="0" applyFont="1" applyFill="1" applyBorder="1" applyAlignment="1">
      <alignment horizontal="center" vertical="center"/>
    </xf>
    <xf numFmtId="0" fontId="0" fillId="34" borderId="11" xfId="0" applyFill="1" applyBorder="1"/>
    <xf numFmtId="0" fontId="20" fillId="34" borderId="11" xfId="0" applyFont="1" applyFill="1" applyBorder="1"/>
    <xf numFmtId="0" fontId="20" fillId="0" borderId="11" xfId="0" applyFont="1" applyBorder="1"/>
    <xf numFmtId="0" fontId="21" fillId="0" borderId="11" xfId="0" applyFont="1" applyBorder="1"/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168B-39E2-40F6-B770-68F674037B4C}">
  <dimension ref="A1:L16"/>
  <sheetViews>
    <sheetView workbookViewId="0">
      <selection sqref="A1:XFD1048576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 t="s">
        <v>12</v>
      </c>
      <c r="C2" t="s">
        <v>13</v>
      </c>
      <c r="D2" t="s">
        <v>14</v>
      </c>
      <c r="E2">
        <v>21.3</v>
      </c>
      <c r="F2" t="s">
        <v>15</v>
      </c>
      <c r="G2">
        <v>0.64600000000000002</v>
      </c>
      <c r="H2">
        <v>0.34699999999999998</v>
      </c>
      <c r="I2">
        <v>1.86</v>
      </c>
      <c r="J2">
        <v>1.21</v>
      </c>
      <c r="K2" t="s">
        <v>16</v>
      </c>
      <c r="L2">
        <v>33</v>
      </c>
    </row>
    <row r="3" spans="1:12" ht="13.2" customHeight="1" x14ac:dyDescent="0.25">
      <c r="A3">
        <v>2</v>
      </c>
      <c r="B3" t="s">
        <v>12</v>
      </c>
      <c r="C3" t="s">
        <v>13</v>
      </c>
      <c r="D3" t="s">
        <v>17</v>
      </c>
      <c r="E3">
        <v>18.399999999999999</v>
      </c>
      <c r="F3" t="s">
        <v>15</v>
      </c>
      <c r="G3">
        <v>0.55900000000000005</v>
      </c>
      <c r="H3">
        <v>0.30499999999999999</v>
      </c>
      <c r="I3">
        <v>1.83</v>
      </c>
      <c r="J3">
        <v>1.1299999999999999</v>
      </c>
      <c r="K3" t="s">
        <v>16</v>
      </c>
      <c r="L3">
        <v>33</v>
      </c>
    </row>
    <row r="4" spans="1:12" ht="13.2" customHeight="1" x14ac:dyDescent="0.25">
      <c r="A4">
        <v>3</v>
      </c>
      <c r="B4" t="s">
        <v>12</v>
      </c>
      <c r="C4" t="s">
        <v>13</v>
      </c>
      <c r="D4" t="s">
        <v>18</v>
      </c>
      <c r="E4">
        <v>15</v>
      </c>
      <c r="F4" t="s">
        <v>15</v>
      </c>
      <c r="G4">
        <v>0.45500000000000002</v>
      </c>
      <c r="H4">
        <v>0.245</v>
      </c>
      <c r="I4">
        <v>1.86</v>
      </c>
      <c r="J4">
        <v>0.97</v>
      </c>
      <c r="K4" t="s">
        <v>16</v>
      </c>
      <c r="L4">
        <v>33</v>
      </c>
    </row>
    <row r="5" spans="1:12" ht="13.2" customHeight="1" x14ac:dyDescent="0.25">
      <c r="A5">
        <v>4</v>
      </c>
      <c r="B5" t="s">
        <v>12</v>
      </c>
      <c r="C5" t="s">
        <v>13</v>
      </c>
      <c r="D5" t="s">
        <v>19</v>
      </c>
      <c r="E5">
        <v>17.100000000000001</v>
      </c>
      <c r="F5" t="s">
        <v>15</v>
      </c>
      <c r="G5">
        <v>0.51900000000000002</v>
      </c>
      <c r="H5">
        <v>0.27800000000000002</v>
      </c>
      <c r="I5">
        <v>1.86</v>
      </c>
      <c r="J5">
        <v>1</v>
      </c>
      <c r="K5" t="s">
        <v>16</v>
      </c>
      <c r="L5">
        <v>33</v>
      </c>
    </row>
    <row r="6" spans="1:12" ht="13.2" customHeight="1" x14ac:dyDescent="0.25">
      <c r="A6">
        <v>5</v>
      </c>
      <c r="B6" t="s">
        <v>12</v>
      </c>
      <c r="C6" t="s">
        <v>13</v>
      </c>
      <c r="D6" t="s">
        <v>20</v>
      </c>
      <c r="E6">
        <v>16.399999999999999</v>
      </c>
      <c r="F6" t="s">
        <v>15</v>
      </c>
      <c r="G6">
        <v>0.498</v>
      </c>
      <c r="H6">
        <v>0.27800000000000002</v>
      </c>
      <c r="I6">
        <v>1.79</v>
      </c>
      <c r="J6">
        <v>1.02</v>
      </c>
      <c r="K6" t="s">
        <v>16</v>
      </c>
      <c r="L6">
        <v>33</v>
      </c>
    </row>
    <row r="7" spans="1:12" ht="13.2" customHeight="1" x14ac:dyDescent="0.25">
      <c r="A7">
        <v>6</v>
      </c>
      <c r="B7" t="s">
        <v>12</v>
      </c>
      <c r="C7" t="s">
        <v>13</v>
      </c>
      <c r="D7" t="s">
        <v>21</v>
      </c>
      <c r="E7">
        <v>14.5</v>
      </c>
      <c r="F7" t="s">
        <v>15</v>
      </c>
      <c r="G7">
        <v>0.439</v>
      </c>
      <c r="H7">
        <v>0.255</v>
      </c>
      <c r="I7">
        <v>1.72</v>
      </c>
      <c r="J7">
        <v>0.97</v>
      </c>
      <c r="K7" t="s">
        <v>16</v>
      </c>
      <c r="L7">
        <v>33</v>
      </c>
    </row>
    <row r="8" spans="1:12" ht="13.2" customHeight="1" x14ac:dyDescent="0.25">
      <c r="A8">
        <v>7</v>
      </c>
      <c r="B8" t="s">
        <v>12</v>
      </c>
      <c r="C8" t="s">
        <v>13</v>
      </c>
      <c r="D8" t="s">
        <v>22</v>
      </c>
      <c r="E8">
        <v>16.5</v>
      </c>
      <c r="F8" t="s">
        <v>15</v>
      </c>
      <c r="G8">
        <v>0.501</v>
      </c>
      <c r="H8">
        <v>0.26900000000000002</v>
      </c>
      <c r="I8">
        <v>1.86</v>
      </c>
      <c r="J8">
        <v>1.1200000000000001</v>
      </c>
      <c r="K8" t="s">
        <v>16</v>
      </c>
      <c r="L8">
        <v>33</v>
      </c>
    </row>
    <row r="9" spans="1:12" ht="13.2" customHeight="1" x14ac:dyDescent="0.25">
      <c r="A9">
        <v>8</v>
      </c>
      <c r="B9" t="s">
        <v>12</v>
      </c>
      <c r="C9" t="s">
        <v>13</v>
      </c>
      <c r="D9" t="s">
        <v>23</v>
      </c>
      <c r="E9">
        <v>15</v>
      </c>
      <c r="F9" t="s">
        <v>15</v>
      </c>
      <c r="G9">
        <v>0.45500000000000002</v>
      </c>
      <c r="H9">
        <v>0.251</v>
      </c>
      <c r="I9">
        <v>1.81</v>
      </c>
      <c r="J9">
        <v>1.08</v>
      </c>
      <c r="K9" t="s">
        <v>16</v>
      </c>
      <c r="L9">
        <v>33</v>
      </c>
    </row>
    <row r="10" spans="1:12" ht="13.2" customHeight="1" x14ac:dyDescent="0.25">
      <c r="A10">
        <v>9</v>
      </c>
      <c r="B10" t="s">
        <v>12</v>
      </c>
      <c r="C10" t="s">
        <v>13</v>
      </c>
      <c r="D10" t="s">
        <v>24</v>
      </c>
      <c r="E10">
        <v>17.399999999999999</v>
      </c>
      <c r="F10" t="s">
        <v>15</v>
      </c>
      <c r="G10">
        <v>0.52600000000000002</v>
      </c>
      <c r="H10">
        <v>0.28399999999999997</v>
      </c>
      <c r="I10">
        <v>1.85</v>
      </c>
      <c r="J10">
        <v>1.02</v>
      </c>
      <c r="K10" t="s">
        <v>16</v>
      </c>
      <c r="L10">
        <v>33</v>
      </c>
    </row>
    <row r="11" spans="1:12" ht="13.2" customHeight="1" x14ac:dyDescent="0.25">
      <c r="A11">
        <v>10</v>
      </c>
      <c r="B11" t="s">
        <v>12</v>
      </c>
      <c r="C11" t="s">
        <v>13</v>
      </c>
      <c r="D11" t="s">
        <v>25</v>
      </c>
      <c r="E11">
        <v>13</v>
      </c>
      <c r="F11" t="s">
        <v>15</v>
      </c>
      <c r="G11">
        <v>0.39300000000000002</v>
      </c>
      <c r="H11">
        <v>0.23200000000000001</v>
      </c>
      <c r="I11">
        <v>1.69</v>
      </c>
      <c r="J11">
        <v>0.87</v>
      </c>
      <c r="K11" t="s">
        <v>16</v>
      </c>
      <c r="L11">
        <v>33</v>
      </c>
    </row>
    <row r="12" spans="1:12" ht="13.2" customHeight="1" x14ac:dyDescent="0.25">
      <c r="A12">
        <v>11</v>
      </c>
      <c r="B12" t="s">
        <v>12</v>
      </c>
      <c r="C12" t="s">
        <v>13</v>
      </c>
      <c r="D12" t="s">
        <v>26</v>
      </c>
      <c r="E12">
        <v>13</v>
      </c>
      <c r="F12" t="s">
        <v>15</v>
      </c>
      <c r="G12">
        <v>0.39500000000000002</v>
      </c>
      <c r="H12">
        <v>0.221</v>
      </c>
      <c r="I12">
        <v>1.79</v>
      </c>
      <c r="J12">
        <v>0.95</v>
      </c>
      <c r="K12" t="s">
        <v>16</v>
      </c>
      <c r="L12">
        <v>33</v>
      </c>
    </row>
    <row r="13" spans="1:12" ht="13.2" customHeight="1" x14ac:dyDescent="0.25">
      <c r="A13">
        <v>12</v>
      </c>
      <c r="B13" t="s">
        <v>12</v>
      </c>
      <c r="C13" t="s">
        <v>13</v>
      </c>
      <c r="D13" t="s">
        <v>27</v>
      </c>
      <c r="E13">
        <v>18</v>
      </c>
      <c r="F13" t="s">
        <v>15</v>
      </c>
      <c r="G13">
        <v>0.54600000000000004</v>
      </c>
      <c r="H13">
        <v>0.31</v>
      </c>
      <c r="I13">
        <v>1.76</v>
      </c>
      <c r="J13">
        <v>1.07</v>
      </c>
      <c r="K13" t="s">
        <v>16</v>
      </c>
      <c r="L13">
        <v>33</v>
      </c>
    </row>
    <row r="14" spans="1:12" ht="13.2" customHeight="1" x14ac:dyDescent="0.25">
      <c r="A14">
        <v>13</v>
      </c>
      <c r="B14" t="s">
        <v>12</v>
      </c>
      <c r="C14" t="s">
        <v>13</v>
      </c>
      <c r="D14" t="s">
        <v>28</v>
      </c>
      <c r="E14">
        <v>16.100000000000001</v>
      </c>
      <c r="F14" t="s">
        <v>15</v>
      </c>
      <c r="G14">
        <v>0.48899999999999999</v>
      </c>
      <c r="H14">
        <v>0.29499999999999998</v>
      </c>
      <c r="I14">
        <v>1.65</v>
      </c>
      <c r="J14">
        <v>1.18</v>
      </c>
      <c r="K14" t="s">
        <v>16</v>
      </c>
      <c r="L14">
        <v>33</v>
      </c>
    </row>
    <row r="15" spans="1:12" ht="13.2" customHeight="1" x14ac:dyDescent="0.25">
      <c r="A15">
        <v>14</v>
      </c>
      <c r="B15" t="s">
        <v>12</v>
      </c>
      <c r="C15" t="s">
        <v>13</v>
      </c>
      <c r="D15" t="s">
        <v>29</v>
      </c>
      <c r="E15">
        <v>12.3</v>
      </c>
      <c r="F15" t="s">
        <v>15</v>
      </c>
      <c r="G15">
        <v>0.372</v>
      </c>
      <c r="H15">
        <v>0.20899999999999999</v>
      </c>
      <c r="I15">
        <v>1.78</v>
      </c>
      <c r="J15">
        <v>0.74</v>
      </c>
      <c r="K15" t="s">
        <v>16</v>
      </c>
      <c r="L15">
        <v>33</v>
      </c>
    </row>
    <row r="16" spans="1:12" ht="13.2" customHeight="1" x14ac:dyDescent="0.25">
      <c r="A16">
        <v>15</v>
      </c>
      <c r="B16" t="s">
        <v>12</v>
      </c>
      <c r="C16" t="s">
        <v>13</v>
      </c>
      <c r="D16" t="s">
        <v>30</v>
      </c>
      <c r="E16">
        <v>16.3</v>
      </c>
      <c r="F16" t="s">
        <v>15</v>
      </c>
      <c r="G16">
        <v>0.49299999999999999</v>
      </c>
      <c r="H16">
        <v>0.27900000000000003</v>
      </c>
      <c r="I16">
        <v>1.77</v>
      </c>
      <c r="J16">
        <v>0.87</v>
      </c>
      <c r="K16" t="s">
        <v>16</v>
      </c>
      <c r="L16">
        <v>33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F9C0-B9E4-479E-9094-D8AA19091E99}">
  <dimension ref="A1:E16"/>
  <sheetViews>
    <sheetView workbookViewId="0">
      <selection activeCell="F24" sqref="F24"/>
    </sheetView>
  </sheetViews>
  <sheetFormatPr defaultRowHeight="13.2" x14ac:dyDescent="0.25"/>
  <cols>
    <col min="1" max="5" width="22.21875" customWidth="1"/>
  </cols>
  <sheetData>
    <row r="1" spans="1:5" ht="13.2" customHeight="1" x14ac:dyDescent="0.25">
      <c r="A1" s="1" t="s">
        <v>0</v>
      </c>
      <c r="B1" s="1" t="s">
        <v>4</v>
      </c>
      <c r="C1" s="1" t="s">
        <v>5</v>
      </c>
      <c r="D1" s="1" t="s">
        <v>8</v>
      </c>
      <c r="E1" s="1" t="s">
        <v>9</v>
      </c>
    </row>
    <row r="2" spans="1:5" ht="13.2" customHeight="1" x14ac:dyDescent="0.25">
      <c r="A2">
        <v>1</v>
      </c>
      <c r="B2">
        <v>21.3</v>
      </c>
      <c r="C2" t="s">
        <v>15</v>
      </c>
      <c r="D2">
        <v>1.86</v>
      </c>
      <c r="E2">
        <v>1.21</v>
      </c>
    </row>
    <row r="3" spans="1:5" ht="13.2" customHeight="1" x14ac:dyDescent="0.25">
      <c r="A3">
        <v>2</v>
      </c>
      <c r="B3">
        <v>18.399999999999999</v>
      </c>
      <c r="C3" t="s">
        <v>15</v>
      </c>
      <c r="D3">
        <v>1.83</v>
      </c>
      <c r="E3">
        <v>1.1299999999999999</v>
      </c>
    </row>
    <row r="4" spans="1:5" ht="13.2" customHeight="1" x14ac:dyDescent="0.25">
      <c r="A4">
        <v>3</v>
      </c>
      <c r="B4">
        <v>15</v>
      </c>
      <c r="C4" t="s">
        <v>15</v>
      </c>
      <c r="D4">
        <v>1.86</v>
      </c>
      <c r="E4">
        <v>0.97</v>
      </c>
    </row>
    <row r="5" spans="1:5" ht="13.2" customHeight="1" x14ac:dyDescent="0.25">
      <c r="A5">
        <v>4</v>
      </c>
      <c r="B5">
        <v>17.100000000000001</v>
      </c>
      <c r="C5" t="s">
        <v>15</v>
      </c>
      <c r="D5">
        <v>1.86</v>
      </c>
      <c r="E5">
        <v>1</v>
      </c>
    </row>
    <row r="6" spans="1:5" ht="13.2" customHeight="1" x14ac:dyDescent="0.25">
      <c r="A6">
        <v>5</v>
      </c>
      <c r="B6">
        <v>16.399999999999999</v>
      </c>
      <c r="C6" t="s">
        <v>15</v>
      </c>
      <c r="D6">
        <v>1.79</v>
      </c>
      <c r="E6">
        <v>1.02</v>
      </c>
    </row>
    <row r="7" spans="1:5" ht="13.2" customHeight="1" x14ac:dyDescent="0.25">
      <c r="A7">
        <v>6</v>
      </c>
      <c r="B7">
        <v>14.5</v>
      </c>
      <c r="C7" t="s">
        <v>15</v>
      </c>
      <c r="D7">
        <v>1.72</v>
      </c>
      <c r="E7">
        <v>0.97</v>
      </c>
    </row>
    <row r="8" spans="1:5" ht="13.2" customHeight="1" x14ac:dyDescent="0.25">
      <c r="A8">
        <v>7</v>
      </c>
      <c r="B8">
        <v>16.5</v>
      </c>
      <c r="C8" t="s">
        <v>15</v>
      </c>
      <c r="D8">
        <v>1.86</v>
      </c>
      <c r="E8">
        <v>1.1200000000000001</v>
      </c>
    </row>
    <row r="9" spans="1:5" ht="13.2" customHeight="1" x14ac:dyDescent="0.25">
      <c r="A9">
        <v>8</v>
      </c>
      <c r="B9">
        <v>15</v>
      </c>
      <c r="C9" t="s">
        <v>15</v>
      </c>
      <c r="D9">
        <v>1.81</v>
      </c>
      <c r="E9">
        <v>1.08</v>
      </c>
    </row>
    <row r="10" spans="1:5" ht="13.2" customHeight="1" x14ac:dyDescent="0.25">
      <c r="A10">
        <v>9</v>
      </c>
      <c r="B10">
        <v>17.399999999999999</v>
      </c>
      <c r="C10" t="s">
        <v>15</v>
      </c>
      <c r="D10">
        <v>1.85</v>
      </c>
      <c r="E10">
        <v>1.02</v>
      </c>
    </row>
    <row r="11" spans="1:5" ht="13.2" customHeight="1" x14ac:dyDescent="0.25">
      <c r="A11">
        <v>10</v>
      </c>
      <c r="B11">
        <v>13</v>
      </c>
      <c r="C11" t="s">
        <v>15</v>
      </c>
      <c r="D11">
        <v>1.69</v>
      </c>
      <c r="E11">
        <v>0.87</v>
      </c>
    </row>
    <row r="12" spans="1:5" ht="13.2" customHeight="1" x14ac:dyDescent="0.25">
      <c r="A12">
        <v>11</v>
      </c>
      <c r="B12">
        <v>13</v>
      </c>
      <c r="C12" t="s">
        <v>15</v>
      </c>
      <c r="D12">
        <v>1.79</v>
      </c>
      <c r="E12">
        <v>0.95</v>
      </c>
    </row>
    <row r="13" spans="1:5" ht="13.2" customHeight="1" x14ac:dyDescent="0.25">
      <c r="A13">
        <v>12</v>
      </c>
      <c r="B13">
        <v>18</v>
      </c>
      <c r="C13" t="s">
        <v>15</v>
      </c>
      <c r="D13">
        <v>1.76</v>
      </c>
      <c r="E13">
        <v>1.07</v>
      </c>
    </row>
    <row r="14" spans="1:5" ht="13.2" customHeight="1" x14ac:dyDescent="0.25">
      <c r="A14">
        <v>13</v>
      </c>
      <c r="B14">
        <v>16.100000000000001</v>
      </c>
      <c r="C14" t="s">
        <v>15</v>
      </c>
      <c r="D14">
        <v>1.65</v>
      </c>
      <c r="E14">
        <v>1.18</v>
      </c>
    </row>
    <row r="15" spans="1:5" ht="13.2" customHeight="1" x14ac:dyDescent="0.25">
      <c r="A15">
        <v>14</v>
      </c>
      <c r="B15">
        <v>12.3</v>
      </c>
      <c r="C15" t="s">
        <v>15</v>
      </c>
      <c r="D15">
        <v>1.78</v>
      </c>
      <c r="E15">
        <v>0.74</v>
      </c>
    </row>
    <row r="16" spans="1:5" ht="13.2" customHeight="1" x14ac:dyDescent="0.25">
      <c r="A16">
        <v>15</v>
      </c>
      <c r="B16">
        <v>16.3</v>
      </c>
      <c r="C16" t="s">
        <v>15</v>
      </c>
      <c r="D16">
        <v>1.77</v>
      </c>
      <c r="E16">
        <v>0.87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B019-7C4B-4286-BD47-90D73A41CD5C}">
  <dimension ref="D2:I21"/>
  <sheetViews>
    <sheetView tabSelected="1" topLeftCell="B3" zoomScale="173" workbookViewId="0">
      <selection activeCell="F10" sqref="F10"/>
    </sheetView>
  </sheetViews>
  <sheetFormatPr defaultRowHeight="13.2" x14ac:dyDescent="0.25"/>
  <cols>
    <col min="5" max="5" width="12.109375" bestFit="1" customWidth="1"/>
    <col min="6" max="6" width="20.6640625" bestFit="1" customWidth="1"/>
    <col min="8" max="8" width="14.77734375" bestFit="1" customWidth="1"/>
    <col min="9" max="9" width="12" bestFit="1" customWidth="1"/>
  </cols>
  <sheetData>
    <row r="2" spans="4:9" x14ac:dyDescent="0.25">
      <c r="E2" t="s">
        <v>166</v>
      </c>
    </row>
    <row r="3" spans="4:9" ht="21" x14ac:dyDescent="0.25">
      <c r="D3" s="3"/>
      <c r="E3" s="3" t="s">
        <v>34</v>
      </c>
      <c r="F3" s="6" t="s">
        <v>40</v>
      </c>
      <c r="G3" s="3" t="s">
        <v>37</v>
      </c>
      <c r="H3" s="3" t="s">
        <v>38</v>
      </c>
      <c r="I3" s="3"/>
    </row>
    <row r="4" spans="4:9" x14ac:dyDescent="0.25">
      <c r="D4" s="3" t="s">
        <v>32</v>
      </c>
      <c r="E4" s="3" t="s">
        <v>35</v>
      </c>
      <c r="F4" s="3" t="s">
        <v>33</v>
      </c>
      <c r="G4" s="3" t="s">
        <v>36</v>
      </c>
      <c r="H4" s="3" t="s">
        <v>39</v>
      </c>
      <c r="I4" s="3"/>
    </row>
    <row r="5" spans="4:9" x14ac:dyDescent="0.25">
      <c r="D5" s="4">
        <v>1</v>
      </c>
      <c r="E5" s="4">
        <v>22.8</v>
      </c>
      <c r="F5" s="4">
        <v>100</v>
      </c>
      <c r="G5" s="4">
        <v>1.5</v>
      </c>
      <c r="H5" s="5">
        <f>(G5*F5)/E5</f>
        <v>6.5789473684210522</v>
      </c>
      <c r="I5" s="5"/>
    </row>
    <row r="6" spans="4:9" x14ac:dyDescent="0.25">
      <c r="D6" s="4">
        <v>2</v>
      </c>
      <c r="E6" s="4">
        <v>22.4</v>
      </c>
      <c r="F6" s="4">
        <v>100</v>
      </c>
      <c r="G6" s="4">
        <v>1.5</v>
      </c>
      <c r="H6" s="5">
        <f t="shared" ref="H6:H20" si="0">(G6*F6)/E6</f>
        <v>6.6964285714285721</v>
      </c>
      <c r="I6" s="5"/>
    </row>
    <row r="7" spans="4:9" x14ac:dyDescent="0.25">
      <c r="D7" s="4">
        <v>3</v>
      </c>
      <c r="E7" s="4">
        <v>18.899999999999999</v>
      </c>
      <c r="F7" s="4">
        <v>100</v>
      </c>
      <c r="G7" s="4">
        <v>1.5</v>
      </c>
      <c r="H7" s="5">
        <f t="shared" si="0"/>
        <v>7.9365079365079367</v>
      </c>
      <c r="I7" s="5"/>
    </row>
    <row r="8" spans="4:9" x14ac:dyDescent="0.25">
      <c r="D8" s="4">
        <v>4</v>
      </c>
      <c r="E8" s="4">
        <v>21.3</v>
      </c>
      <c r="F8" s="4">
        <v>100</v>
      </c>
      <c r="G8" s="4">
        <v>1.5</v>
      </c>
      <c r="H8" s="5">
        <f t="shared" si="0"/>
        <v>7.0422535211267601</v>
      </c>
      <c r="I8" s="5"/>
    </row>
    <row r="9" spans="4:9" x14ac:dyDescent="0.25">
      <c r="D9" s="4">
        <v>5</v>
      </c>
      <c r="E9" s="4">
        <v>20</v>
      </c>
      <c r="F9" s="4">
        <v>100</v>
      </c>
      <c r="G9" s="4">
        <v>1.5</v>
      </c>
      <c r="H9" s="5">
        <f t="shared" si="0"/>
        <v>7.5</v>
      </c>
      <c r="I9" s="5"/>
    </row>
    <row r="10" spans="4:9" x14ac:dyDescent="0.25">
      <c r="D10" s="4">
        <v>6</v>
      </c>
      <c r="E10" s="4">
        <v>18.8</v>
      </c>
      <c r="F10" s="4">
        <v>100</v>
      </c>
      <c r="G10" s="4">
        <v>1.5</v>
      </c>
      <c r="H10" s="5">
        <f t="shared" si="0"/>
        <v>7.9787234042553186</v>
      </c>
      <c r="I10" s="5"/>
    </row>
    <row r="11" spans="4:9" x14ac:dyDescent="0.25">
      <c r="D11" s="4">
        <v>7</v>
      </c>
      <c r="E11" s="4">
        <v>20.5</v>
      </c>
      <c r="F11" s="4">
        <v>100</v>
      </c>
      <c r="G11" s="4">
        <v>1.5</v>
      </c>
      <c r="H11" s="5">
        <f t="shared" si="0"/>
        <v>7.3170731707317076</v>
      </c>
      <c r="I11" s="5"/>
    </row>
    <row r="12" spans="4:9" x14ac:dyDescent="0.25">
      <c r="D12" s="4">
        <v>8</v>
      </c>
      <c r="E12" s="4">
        <v>19</v>
      </c>
      <c r="F12" s="4">
        <v>100</v>
      </c>
      <c r="G12" s="4">
        <v>1.5</v>
      </c>
      <c r="H12" s="5">
        <f t="shared" si="0"/>
        <v>7.8947368421052628</v>
      </c>
      <c r="I12" s="5"/>
    </row>
    <row r="13" spans="4:9" x14ac:dyDescent="0.25">
      <c r="D13" s="4">
        <v>9</v>
      </c>
      <c r="E13" s="4">
        <v>20.100000000000001</v>
      </c>
      <c r="F13" s="4">
        <v>100</v>
      </c>
      <c r="G13" s="4">
        <v>1.5</v>
      </c>
      <c r="H13" s="5">
        <f t="shared" si="0"/>
        <v>7.4626865671641784</v>
      </c>
      <c r="I13" s="5"/>
    </row>
    <row r="14" spans="4:9" x14ac:dyDescent="0.25">
      <c r="D14" s="4">
        <v>10</v>
      </c>
      <c r="E14" s="4">
        <v>17.100000000000001</v>
      </c>
      <c r="F14" s="4">
        <v>100</v>
      </c>
      <c r="G14" s="4">
        <v>1.5</v>
      </c>
      <c r="H14" s="5">
        <f t="shared" si="0"/>
        <v>8.7719298245614024</v>
      </c>
      <c r="I14" s="5"/>
    </row>
    <row r="15" spans="4:9" x14ac:dyDescent="0.25">
      <c r="D15" s="4">
        <v>11</v>
      </c>
      <c r="E15" s="4">
        <v>17.100000000000001</v>
      </c>
      <c r="F15" s="4">
        <v>100</v>
      </c>
      <c r="G15" s="4">
        <v>1.5</v>
      </c>
      <c r="H15" s="5">
        <f t="shared" si="0"/>
        <v>8.7719298245614024</v>
      </c>
      <c r="I15" s="5"/>
    </row>
    <row r="16" spans="4:9" x14ac:dyDescent="0.25">
      <c r="D16" s="4">
        <v>12</v>
      </c>
      <c r="E16" s="4">
        <v>22.6</v>
      </c>
      <c r="F16" s="4">
        <v>100</v>
      </c>
      <c r="G16" s="4">
        <v>1.5</v>
      </c>
      <c r="H16" s="5">
        <f t="shared" si="0"/>
        <v>6.6371681415929196</v>
      </c>
      <c r="I16" s="5"/>
    </row>
    <row r="17" spans="4:9" x14ac:dyDescent="0.25">
      <c r="D17" s="4">
        <v>13</v>
      </c>
      <c r="E17" s="4">
        <v>20.399999999999999</v>
      </c>
      <c r="F17" s="4">
        <v>100</v>
      </c>
      <c r="G17" s="4">
        <v>1.5</v>
      </c>
      <c r="H17" s="5">
        <f t="shared" si="0"/>
        <v>7.3529411764705888</v>
      </c>
      <c r="I17" s="5"/>
    </row>
    <row r="18" spans="4:9" x14ac:dyDescent="0.25">
      <c r="D18" s="4">
        <v>14</v>
      </c>
      <c r="E18" s="4">
        <v>15.9</v>
      </c>
      <c r="F18" s="4">
        <v>100</v>
      </c>
      <c r="G18" s="4">
        <v>1.5</v>
      </c>
      <c r="H18" s="5">
        <f t="shared" si="0"/>
        <v>9.433962264150944</v>
      </c>
      <c r="I18" s="5"/>
    </row>
    <row r="19" spans="4:9" x14ac:dyDescent="0.25">
      <c r="D19" s="4">
        <v>15</v>
      </c>
      <c r="E19" s="4">
        <v>19.3</v>
      </c>
      <c r="F19" s="4">
        <v>100</v>
      </c>
      <c r="G19" s="4">
        <v>1.5</v>
      </c>
      <c r="H19" s="5">
        <f t="shared" si="0"/>
        <v>7.7720207253886011</v>
      </c>
      <c r="I19" s="5"/>
    </row>
    <row r="20" spans="4:9" x14ac:dyDescent="0.25">
      <c r="D20" s="4"/>
      <c r="E20" s="4"/>
      <c r="F20" s="4"/>
      <c r="G20" s="4"/>
      <c r="H20" s="5"/>
    </row>
    <row r="21" spans="4:9" x14ac:dyDescent="0.25">
      <c r="H2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11BD-8D74-44E7-951C-D544BF8331F6}">
  <dimension ref="C8:F17"/>
  <sheetViews>
    <sheetView workbookViewId="0">
      <selection activeCell="C8" sqref="C8:E15"/>
    </sheetView>
  </sheetViews>
  <sheetFormatPr defaultRowHeight="13.2" x14ac:dyDescent="0.25"/>
  <cols>
    <col min="3" max="3" width="22.6640625" bestFit="1" customWidth="1"/>
  </cols>
  <sheetData>
    <row r="8" spans="3:5" x14ac:dyDescent="0.25">
      <c r="C8" s="4" t="s">
        <v>156</v>
      </c>
      <c r="D8" s="4"/>
      <c r="E8" s="11">
        <v>108.5</v>
      </c>
    </row>
    <row r="9" spans="3:5" x14ac:dyDescent="0.25">
      <c r="C9" s="4" t="s">
        <v>157</v>
      </c>
      <c r="D9" s="4" t="s">
        <v>162</v>
      </c>
      <c r="E9" s="4" t="s">
        <v>163</v>
      </c>
    </row>
    <row r="10" spans="3:5" x14ac:dyDescent="0.25">
      <c r="C10" s="4" t="s">
        <v>158</v>
      </c>
      <c r="D10" s="4">
        <v>10</v>
      </c>
      <c r="E10" s="4">
        <f>E8*D10</f>
        <v>1085</v>
      </c>
    </row>
    <row r="11" spans="3:5" x14ac:dyDescent="0.25">
      <c r="C11" s="4" t="s">
        <v>159</v>
      </c>
      <c r="D11" s="4">
        <v>1</v>
      </c>
      <c r="E11" s="4">
        <f>E8*D11</f>
        <v>108.5</v>
      </c>
    </row>
    <row r="12" spans="3:5" x14ac:dyDescent="0.25">
      <c r="C12" s="4" t="s">
        <v>160</v>
      </c>
      <c r="D12" s="4">
        <v>1</v>
      </c>
      <c r="E12" s="4"/>
    </row>
    <row r="13" spans="3:5" x14ac:dyDescent="0.25">
      <c r="C13" s="4" t="s">
        <v>161</v>
      </c>
      <c r="D13" s="4">
        <v>8</v>
      </c>
      <c r="E13" s="4">
        <f>E8*D13</f>
        <v>868</v>
      </c>
    </row>
    <row r="14" spans="3:5" x14ac:dyDescent="0.25">
      <c r="C14" s="4"/>
      <c r="D14" s="4"/>
      <c r="E14" s="4"/>
    </row>
    <row r="15" spans="3:5" x14ac:dyDescent="0.25">
      <c r="C15" s="4" t="s">
        <v>164</v>
      </c>
      <c r="D15" s="4"/>
      <c r="E15" s="4">
        <f>SUM(E10,E11,E13)</f>
        <v>2061.5</v>
      </c>
    </row>
    <row r="17" spans="5:6" x14ac:dyDescent="0.25">
      <c r="E17">
        <f>19*E8</f>
        <v>2061.5</v>
      </c>
      <c r="F17">
        <f>E17/66.5</f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CF4A-1AE7-4B00-8EE0-EA7FEBF14D43}">
  <dimension ref="A1:O24"/>
  <sheetViews>
    <sheetView workbookViewId="0">
      <selection activeCell="P18" sqref="P18"/>
    </sheetView>
  </sheetViews>
  <sheetFormatPr defaultRowHeight="13.2" x14ac:dyDescent="0.25"/>
  <cols>
    <col min="1" max="1" width="5" customWidth="1"/>
    <col min="2" max="2" width="19" bestFit="1" customWidth="1"/>
    <col min="3" max="3" width="16.6640625" bestFit="1" customWidth="1"/>
    <col min="4" max="5" width="11.33203125" bestFit="1" customWidth="1"/>
    <col min="6" max="8" width="12.33203125" bestFit="1" customWidth="1"/>
    <col min="9" max="11" width="12.21875" bestFit="1" customWidth="1"/>
    <col min="12" max="12" width="13.44140625" bestFit="1" customWidth="1"/>
    <col min="13" max="13" width="22.6640625" bestFit="1" customWidth="1"/>
    <col min="14" max="14" width="13.44140625" bestFit="1" customWidth="1"/>
  </cols>
  <sheetData>
    <row r="1" spans="1:15" x14ac:dyDescent="0.25">
      <c r="A1" t="s">
        <v>31</v>
      </c>
    </row>
    <row r="2" spans="1:15" ht="13.8" thickBot="1" x14ac:dyDescent="0.3"/>
    <row r="3" spans="1:15" x14ac:dyDescent="0.25">
      <c r="A3" s="15">
        <v>148</v>
      </c>
      <c r="B3" s="16" t="s">
        <v>74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8">
        <v>8</v>
      </c>
      <c r="M3" s="4" t="s">
        <v>156</v>
      </c>
      <c r="N3" s="4"/>
      <c r="O3" s="11">
        <v>108.5</v>
      </c>
    </row>
    <row r="4" spans="1:15" x14ac:dyDescent="0.25">
      <c r="A4" s="19"/>
      <c r="B4" s="14"/>
      <c r="C4" s="11" t="s">
        <v>75</v>
      </c>
      <c r="D4" s="11" t="s">
        <v>76</v>
      </c>
      <c r="E4" s="11" t="s">
        <v>77</v>
      </c>
      <c r="F4" s="11" t="s">
        <v>78</v>
      </c>
      <c r="G4" s="11" t="s">
        <v>79</v>
      </c>
      <c r="H4" s="11" t="s">
        <v>80</v>
      </c>
      <c r="I4" s="11" t="s">
        <v>81</v>
      </c>
      <c r="J4" s="20" t="s">
        <v>82</v>
      </c>
      <c r="L4" s="13" t="s">
        <v>165</v>
      </c>
      <c r="M4" s="4" t="s">
        <v>157</v>
      </c>
      <c r="N4" s="4" t="s">
        <v>162</v>
      </c>
      <c r="O4" s="4" t="s">
        <v>163</v>
      </c>
    </row>
    <row r="5" spans="1:15" x14ac:dyDescent="0.25">
      <c r="A5" s="19"/>
      <c r="B5" s="14"/>
      <c r="C5" s="12"/>
      <c r="D5" s="12"/>
      <c r="E5" s="12"/>
      <c r="F5" s="12"/>
      <c r="G5" s="12"/>
      <c r="H5" s="12"/>
      <c r="I5" s="12"/>
      <c r="J5" s="21"/>
      <c r="L5" s="13"/>
      <c r="M5" s="4" t="s">
        <v>158</v>
      </c>
      <c r="N5" s="4">
        <v>10</v>
      </c>
      <c r="O5" s="4">
        <f>O3*N5</f>
        <v>1085</v>
      </c>
    </row>
    <row r="6" spans="1:15" x14ac:dyDescent="0.25">
      <c r="A6" s="19"/>
      <c r="B6" s="14"/>
      <c r="C6" s="11">
        <v>9</v>
      </c>
      <c r="D6" s="11">
        <v>10</v>
      </c>
      <c r="E6" s="11">
        <v>11</v>
      </c>
      <c r="F6" s="11">
        <v>12</v>
      </c>
      <c r="G6" s="11">
        <v>13</v>
      </c>
      <c r="H6" s="11">
        <v>14</v>
      </c>
      <c r="I6" s="11">
        <v>15</v>
      </c>
      <c r="J6" s="20">
        <v>16</v>
      </c>
      <c r="L6" s="13"/>
      <c r="M6" s="4" t="s">
        <v>159</v>
      </c>
      <c r="N6" s="4">
        <v>1</v>
      </c>
      <c r="O6" s="4">
        <f>O3*N6</f>
        <v>108.5</v>
      </c>
    </row>
    <row r="7" spans="1:15" ht="13.8" thickBot="1" x14ac:dyDescent="0.3">
      <c r="A7" s="22"/>
      <c r="B7" s="23"/>
      <c r="C7" s="24" t="s">
        <v>91</v>
      </c>
      <c r="D7" s="24" t="s">
        <v>92</v>
      </c>
      <c r="E7" s="24" t="s">
        <v>93</v>
      </c>
      <c r="F7" s="24" t="s">
        <v>94</v>
      </c>
      <c r="G7" s="24" t="s">
        <v>95</v>
      </c>
      <c r="H7" s="24" t="s">
        <v>96</v>
      </c>
      <c r="I7" s="24" t="s">
        <v>97</v>
      </c>
      <c r="J7" s="25" t="s">
        <v>90</v>
      </c>
      <c r="L7" s="13"/>
      <c r="M7" s="4" t="s">
        <v>160</v>
      </c>
      <c r="N7" s="4">
        <v>1</v>
      </c>
      <c r="O7" s="4"/>
    </row>
    <row r="8" spans="1:15" x14ac:dyDescent="0.25">
      <c r="C8" s="12"/>
      <c r="D8" s="12"/>
      <c r="E8" s="12"/>
      <c r="F8" s="12"/>
      <c r="G8" s="12"/>
      <c r="H8" s="12"/>
      <c r="I8" s="12"/>
      <c r="J8" s="12"/>
      <c r="L8" s="13"/>
      <c r="M8" s="4" t="s">
        <v>161</v>
      </c>
      <c r="N8" s="4">
        <v>8</v>
      </c>
      <c r="O8" s="4">
        <f>O3*N8</f>
        <v>868</v>
      </c>
    </row>
    <row r="9" spans="1:15" ht="13.8" thickBot="1" x14ac:dyDescent="0.3">
      <c r="C9" s="12"/>
      <c r="D9" s="12"/>
      <c r="E9" s="12"/>
      <c r="F9" s="12"/>
      <c r="G9" s="12"/>
      <c r="H9" s="12"/>
      <c r="I9" s="12"/>
      <c r="J9" s="12"/>
      <c r="M9" s="4"/>
      <c r="N9" s="4"/>
      <c r="O9" s="4"/>
    </row>
    <row r="10" spans="1:15" x14ac:dyDescent="0.25">
      <c r="A10" s="15">
        <v>149</v>
      </c>
      <c r="B10" s="16" t="s">
        <v>74</v>
      </c>
      <c r="C10" s="17">
        <v>1</v>
      </c>
      <c r="D10" s="17">
        <v>2</v>
      </c>
      <c r="E10" s="17">
        <v>3</v>
      </c>
      <c r="F10" s="17">
        <v>4</v>
      </c>
      <c r="G10" s="17">
        <v>5</v>
      </c>
      <c r="H10" s="17">
        <v>6</v>
      </c>
      <c r="I10" s="17">
        <v>7</v>
      </c>
      <c r="J10" s="18">
        <v>8</v>
      </c>
      <c r="M10" s="4" t="s">
        <v>164</v>
      </c>
      <c r="N10" s="4"/>
      <c r="O10" s="4">
        <f>SUM(O5,O6,O8)</f>
        <v>2061.5</v>
      </c>
    </row>
    <row r="11" spans="1:15" x14ac:dyDescent="0.25">
      <c r="A11" s="19"/>
      <c r="B11" s="14"/>
      <c r="C11" s="11" t="s">
        <v>75</v>
      </c>
      <c r="D11" s="11" t="s">
        <v>76</v>
      </c>
      <c r="E11" s="11" t="s">
        <v>77</v>
      </c>
      <c r="F11" s="11" t="s">
        <v>78</v>
      </c>
      <c r="G11" s="11" t="s">
        <v>79</v>
      </c>
      <c r="H11" s="11" t="s">
        <v>80</v>
      </c>
      <c r="I11" s="11" t="s">
        <v>81</v>
      </c>
      <c r="J11" s="20" t="s">
        <v>82</v>
      </c>
    </row>
    <row r="12" spans="1:15" x14ac:dyDescent="0.25">
      <c r="A12" s="19"/>
      <c r="B12" s="14"/>
      <c r="C12" s="12"/>
      <c r="D12" s="12"/>
      <c r="E12" s="12"/>
      <c r="F12" s="12"/>
      <c r="G12" s="12"/>
      <c r="H12" s="12"/>
      <c r="I12" s="12"/>
      <c r="J12" s="21"/>
    </row>
    <row r="13" spans="1:15" x14ac:dyDescent="0.25">
      <c r="A13" s="19"/>
      <c r="B13" s="14"/>
      <c r="C13" s="11">
        <v>9</v>
      </c>
      <c r="D13" s="11">
        <v>10</v>
      </c>
      <c r="E13" s="11">
        <v>11</v>
      </c>
      <c r="F13" s="11">
        <v>12</v>
      </c>
      <c r="G13" s="11">
        <v>13</v>
      </c>
      <c r="H13" s="11">
        <v>14</v>
      </c>
      <c r="I13" s="11">
        <v>15</v>
      </c>
      <c r="J13" s="20">
        <v>16</v>
      </c>
    </row>
    <row r="14" spans="1:15" ht="13.8" thickBot="1" x14ac:dyDescent="0.3">
      <c r="A14" s="22"/>
      <c r="B14" s="23"/>
      <c r="C14" s="24" t="s">
        <v>91</v>
      </c>
      <c r="D14" s="24" t="s">
        <v>92</v>
      </c>
      <c r="E14" s="24" t="s">
        <v>93</v>
      </c>
      <c r="F14" s="24" t="s">
        <v>94</v>
      </c>
      <c r="G14" s="24" t="s">
        <v>95</v>
      </c>
      <c r="H14" s="24" t="s">
        <v>96</v>
      </c>
      <c r="I14" s="24" t="s">
        <v>97</v>
      </c>
      <c r="J14" s="25" t="s">
        <v>90</v>
      </c>
    </row>
    <row r="16" spans="1:15" x14ac:dyDescent="0.25">
      <c r="B16" s="7"/>
      <c r="C16" s="7">
        <v>1</v>
      </c>
      <c r="D16" s="7">
        <v>2</v>
      </c>
      <c r="E16" s="7">
        <v>3</v>
      </c>
      <c r="F16" s="7">
        <v>4</v>
      </c>
      <c r="G16" s="7">
        <v>5</v>
      </c>
      <c r="H16" s="7">
        <v>6</v>
      </c>
      <c r="I16" s="7">
        <v>7</v>
      </c>
      <c r="J16" s="7">
        <v>8</v>
      </c>
      <c r="K16" s="7">
        <v>9</v>
      </c>
      <c r="L16" s="7">
        <v>10</v>
      </c>
      <c r="M16" s="7">
        <v>11</v>
      </c>
      <c r="N16" s="7">
        <v>12</v>
      </c>
    </row>
    <row r="17" spans="2:14" ht="13.8" x14ac:dyDescent="0.25">
      <c r="B17" s="8" t="s">
        <v>41</v>
      </c>
      <c r="C17" s="9" t="s">
        <v>54</v>
      </c>
      <c r="D17" s="9" t="s">
        <v>55</v>
      </c>
      <c r="E17" s="9" t="s">
        <v>56</v>
      </c>
      <c r="F17" s="9" t="s">
        <v>69</v>
      </c>
      <c r="G17" s="9" t="s">
        <v>108</v>
      </c>
      <c r="H17" s="9" t="s">
        <v>115</v>
      </c>
      <c r="I17" s="10" t="s">
        <v>51</v>
      </c>
      <c r="J17" s="10" t="s">
        <v>52</v>
      </c>
      <c r="K17" s="10" t="s">
        <v>53</v>
      </c>
      <c r="L17" s="10" t="s">
        <v>68</v>
      </c>
      <c r="M17" s="10" t="s">
        <v>142</v>
      </c>
      <c r="N17" s="10" t="s">
        <v>149</v>
      </c>
    </row>
    <row r="18" spans="2:14" ht="13.8" x14ac:dyDescent="0.25">
      <c r="B18" s="8" t="s">
        <v>42</v>
      </c>
      <c r="C18" s="9" t="s">
        <v>57</v>
      </c>
      <c r="D18" s="9" t="s">
        <v>83</v>
      </c>
      <c r="E18" s="9" t="s">
        <v>98</v>
      </c>
      <c r="F18" s="9" t="s">
        <v>70</v>
      </c>
      <c r="G18" s="9" t="s">
        <v>109</v>
      </c>
      <c r="H18" s="9" t="s">
        <v>116</v>
      </c>
      <c r="I18" s="10" t="s">
        <v>58</v>
      </c>
      <c r="J18" s="10" t="s">
        <v>123</v>
      </c>
      <c r="K18" s="10" t="s">
        <v>130</v>
      </c>
      <c r="L18" s="10" t="s">
        <v>71</v>
      </c>
      <c r="M18" s="10" t="s">
        <v>143</v>
      </c>
      <c r="N18" s="10" t="s">
        <v>150</v>
      </c>
    </row>
    <row r="19" spans="2:14" ht="13.8" x14ac:dyDescent="0.25">
      <c r="B19" s="8" t="s">
        <v>43</v>
      </c>
      <c r="C19" s="9" t="s">
        <v>59</v>
      </c>
      <c r="D19" s="9" t="s">
        <v>84</v>
      </c>
      <c r="E19" s="9" t="s">
        <v>99</v>
      </c>
      <c r="F19" s="9" t="s">
        <v>72</v>
      </c>
      <c r="G19" s="9" t="s">
        <v>110</v>
      </c>
      <c r="H19" s="9" t="s">
        <v>117</v>
      </c>
      <c r="I19" s="10" t="s">
        <v>60</v>
      </c>
      <c r="J19" s="10" t="s">
        <v>124</v>
      </c>
      <c r="K19" s="10" t="s">
        <v>131</v>
      </c>
      <c r="L19" s="10" t="s">
        <v>137</v>
      </c>
      <c r="M19" s="10" t="s">
        <v>144</v>
      </c>
      <c r="N19" s="10" t="s">
        <v>151</v>
      </c>
    </row>
    <row r="20" spans="2:14" ht="13.8" x14ac:dyDescent="0.25">
      <c r="B20" s="8" t="s">
        <v>44</v>
      </c>
      <c r="C20" s="9" t="s">
        <v>49</v>
      </c>
      <c r="D20" s="9" t="s">
        <v>85</v>
      </c>
      <c r="E20" s="9" t="s">
        <v>100</v>
      </c>
      <c r="F20" s="9" t="s">
        <v>73</v>
      </c>
      <c r="G20" s="9" t="s">
        <v>111</v>
      </c>
      <c r="H20" s="9" t="s">
        <v>118</v>
      </c>
      <c r="I20" s="10" t="s">
        <v>50</v>
      </c>
      <c r="J20" s="10" t="s">
        <v>125</v>
      </c>
      <c r="K20" s="10" t="s">
        <v>132</v>
      </c>
      <c r="L20" s="10" t="s">
        <v>138</v>
      </c>
      <c r="M20" s="10" t="s">
        <v>145</v>
      </c>
      <c r="N20" s="10" t="s">
        <v>152</v>
      </c>
    </row>
    <row r="21" spans="2:14" ht="13.8" x14ac:dyDescent="0.25">
      <c r="B21" s="8" t="s">
        <v>45</v>
      </c>
      <c r="C21" s="9" t="s">
        <v>61</v>
      </c>
      <c r="D21" s="9" t="s">
        <v>86</v>
      </c>
      <c r="E21" s="9" t="s">
        <v>101</v>
      </c>
      <c r="F21" s="9" t="s">
        <v>105</v>
      </c>
      <c r="G21" s="9" t="s">
        <v>112</v>
      </c>
      <c r="H21" s="9" t="s">
        <v>119</v>
      </c>
      <c r="I21" s="10" t="s">
        <v>62</v>
      </c>
      <c r="J21" s="10" t="s">
        <v>126</v>
      </c>
      <c r="K21" s="10" t="s">
        <v>133</v>
      </c>
      <c r="L21" s="10" t="s">
        <v>139</v>
      </c>
      <c r="M21" s="10" t="s">
        <v>146</v>
      </c>
      <c r="N21" s="10" t="s">
        <v>153</v>
      </c>
    </row>
    <row r="22" spans="2:14" ht="13.8" x14ac:dyDescent="0.25">
      <c r="B22" s="8" t="s">
        <v>46</v>
      </c>
      <c r="C22" s="9" t="s">
        <v>63</v>
      </c>
      <c r="D22" s="9" t="s">
        <v>87</v>
      </c>
      <c r="E22" s="9" t="s">
        <v>102</v>
      </c>
      <c r="F22" s="9" t="s">
        <v>106</v>
      </c>
      <c r="G22" s="9" t="s">
        <v>113</v>
      </c>
      <c r="H22" s="9" t="s">
        <v>120</v>
      </c>
      <c r="I22" s="10" t="s">
        <v>64</v>
      </c>
      <c r="J22" s="10" t="s">
        <v>127</v>
      </c>
      <c r="K22" s="10" t="s">
        <v>134</v>
      </c>
      <c r="L22" s="10" t="s">
        <v>140</v>
      </c>
      <c r="M22" s="10" t="s">
        <v>147</v>
      </c>
      <c r="N22" s="10" t="s">
        <v>154</v>
      </c>
    </row>
    <row r="23" spans="2:14" ht="13.8" x14ac:dyDescent="0.25">
      <c r="B23" s="8" t="s">
        <v>47</v>
      </c>
      <c r="C23" s="9" t="s">
        <v>65</v>
      </c>
      <c r="D23" s="9" t="s">
        <v>88</v>
      </c>
      <c r="E23" s="9" t="s">
        <v>103</v>
      </c>
      <c r="F23" s="9" t="s">
        <v>107</v>
      </c>
      <c r="G23" s="9" t="s">
        <v>114</v>
      </c>
      <c r="H23" s="9" t="s">
        <v>121</v>
      </c>
      <c r="I23" s="10" t="s">
        <v>66</v>
      </c>
      <c r="J23" s="10" t="s">
        <v>128</v>
      </c>
      <c r="K23" s="10" t="s">
        <v>135</v>
      </c>
      <c r="L23" s="10" t="s">
        <v>141</v>
      </c>
      <c r="M23" s="10" t="s">
        <v>148</v>
      </c>
      <c r="N23" s="10" t="s">
        <v>155</v>
      </c>
    </row>
    <row r="24" spans="2:14" ht="13.8" x14ac:dyDescent="0.25">
      <c r="B24" s="8" t="s">
        <v>48</v>
      </c>
      <c r="C24" s="9" t="s">
        <v>67</v>
      </c>
      <c r="D24" s="9" t="s">
        <v>89</v>
      </c>
      <c r="E24" s="9" t="s">
        <v>104</v>
      </c>
      <c r="F24" s="9"/>
      <c r="G24" s="9"/>
      <c r="H24" s="9"/>
      <c r="I24" s="10" t="s">
        <v>122</v>
      </c>
      <c r="J24" s="10" t="s">
        <v>129</v>
      </c>
      <c r="K24" s="10" t="s">
        <v>136</v>
      </c>
      <c r="L24" s="10"/>
      <c r="M24" s="10"/>
      <c r="N24" s="10"/>
    </row>
  </sheetData>
  <mergeCells count="3">
    <mergeCell ref="A3:A7"/>
    <mergeCell ref="L4:L8"/>
    <mergeCell ref="A10:A14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A5297-570F-4B5A-A5F8-3EAEE012AF6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cDNA dilutions</vt:lpstr>
      <vt:lpstr>master mix pcr</vt:lpstr>
      <vt:lpstr>plate set up PCR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cp:lastPrinted>2024-05-29T14:39:05Z</cp:lastPrinted>
  <dcterms:created xsi:type="dcterms:W3CDTF">2024-05-29T13:19:19Z</dcterms:created>
  <dcterms:modified xsi:type="dcterms:W3CDTF">2024-05-29T16:52:05Z</dcterms:modified>
</cp:coreProperties>
</file>