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hared drives\KRamsey Lab\Alex\Nanodrop\"/>
    </mc:Choice>
  </mc:AlternateContent>
  <xr:revisionPtr revIDLastSave="0" documentId="13_ncr:1_{5413AE05-C747-47BB-A230-D25C69F3400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heet1" sheetId="1" r:id="rId1"/>
    <sheet name="Sheet2" sheetId="2" r:id="rId2"/>
    <sheet name="cDNA set u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H9" i="3"/>
  <c r="H10" i="3"/>
  <c r="G8" i="3"/>
  <c r="G9" i="3"/>
  <c r="G10" i="3"/>
  <c r="G4" i="3"/>
  <c r="H4" i="3" s="1"/>
  <c r="M20" i="3"/>
  <c r="N19" i="3"/>
  <c r="N18" i="3"/>
  <c r="N17" i="3"/>
  <c r="N16" i="3"/>
  <c r="N15" i="3"/>
  <c r="N20" i="3" s="1"/>
  <c r="G7" i="3"/>
  <c r="H7" i="3" s="1"/>
  <c r="G6" i="3"/>
  <c r="H6" i="3" s="1"/>
  <c r="G5" i="3"/>
  <c r="H5" i="3" s="1"/>
  <c r="G3" i="3"/>
  <c r="H3" i="3" s="1"/>
  <c r="G2" i="3"/>
  <c r="H2" i="3" s="1"/>
</calcChain>
</file>

<file path=xl/sharedStrings.xml><?xml version="1.0" encoding="utf-8"?>
<sst xmlns="http://schemas.openxmlformats.org/spreadsheetml/2006/main" count="115" uniqueCount="63">
  <si>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</si>
  <si>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</si>
  <si>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</si>
  <si>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</si>
  <si>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</si>
  <si>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</si>
  <si>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</si>
  <si>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</si>
  <si>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</si>
  <si>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</si>
  <si>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</si>
  <si>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Factor</t>
  </si>
  <si>
    <t>Science</t>
  </si>
  <si>
    <t>4/5/2024 9:44:38 AM</t>
  </si>
  <si>
    <t>ng/µl</t>
  </si>
  <si>
    <t>RNA</t>
  </si>
  <si>
    <t>4/5/2024 9:45:12 AM</t>
  </si>
  <si>
    <t>4/5/2024 9:45:47 AM</t>
  </si>
  <si>
    <t>4/5/2024 9:46:13 AM</t>
  </si>
  <si>
    <t>4/5/2024 9:46:42 AM</t>
  </si>
  <si>
    <t>4/5/2024 9:47:15 AM</t>
  </si>
  <si>
    <t>4/5/2024 9:47:42 AM</t>
  </si>
  <si>
    <t>4/5/2024 9:48:08 AM</t>
  </si>
  <si>
    <t>4/5/2024 9:48:35 AM</t>
  </si>
  <si>
    <t>Sample</t>
  </si>
  <si>
    <t>Patch</t>
  </si>
  <si>
    <t>Template type</t>
  </si>
  <si>
    <t>Date Isolated</t>
  </si>
  <si>
    <t>RNA conc</t>
  </si>
  <si>
    <t>H2O</t>
  </si>
  <si>
    <t>Total RNA</t>
  </si>
  <si>
    <t>LVS pF (KRLVS 120) B</t>
  </si>
  <si>
    <t>LVS pF</t>
  </si>
  <si>
    <t>LVS pF (KRLVS 120) A</t>
  </si>
  <si>
    <t>A</t>
  </si>
  <si>
    <t>LVS Δ rpsU2 pF (KRLVS 121) E</t>
  </si>
  <si>
    <r>
      <t>LVS</t>
    </r>
    <r>
      <rPr>
        <sz val="11"/>
        <color theme="1"/>
        <rFont val="Aptos Narrow"/>
        <family val="2"/>
      </rPr>
      <t>ΔrpsU2 pF - rpsU2-V (KRLVS 123) D</t>
    </r>
  </si>
  <si>
    <t>Master mix for cDNA synethesis reaction</t>
  </si>
  <si>
    <t xml:space="preserve"># Reactions </t>
  </si>
  <si>
    <t>Component</t>
  </si>
  <si>
    <t>Final Conc</t>
  </si>
  <si>
    <t>Volume (uL)</t>
  </si>
  <si>
    <t>5x 1st strand buffer</t>
  </si>
  <si>
    <t>1x</t>
  </si>
  <si>
    <t>Rnase-free water</t>
  </si>
  <si>
    <t>100mM DTT</t>
  </si>
  <si>
    <t>10mM</t>
  </si>
  <si>
    <t>10mM dNTPs</t>
  </si>
  <si>
    <t>0.5mM</t>
  </si>
  <si>
    <t>Superscript III (200U/uL)</t>
  </si>
  <si>
    <t>10.8U/uL</t>
  </si>
  <si>
    <t>total</t>
  </si>
  <si>
    <t>LVS pF (KRLVS 120) E</t>
  </si>
  <si>
    <t>LVS Δ rpsU2 pF (KRLVS 121) C</t>
  </si>
  <si>
    <t>LVS Δ rpsU2 pF (KRLVS 121) D</t>
  </si>
  <si>
    <r>
      <t>LVS</t>
    </r>
    <r>
      <rPr>
        <sz val="11"/>
        <color theme="1"/>
        <rFont val="Aptos Narrow"/>
        <family val="2"/>
      </rPr>
      <t>ΔrpsU2 pF - rpsU2-V (KRLVS 123) A</t>
    </r>
  </si>
  <si>
    <r>
      <t>LVS</t>
    </r>
    <r>
      <rPr>
        <sz val="11"/>
        <color theme="1"/>
        <rFont val="Aptos Narrow"/>
        <family val="2"/>
      </rPr>
      <t>ΔrpsU2 pF - rpsU2-V (KRLVS 123) E</t>
    </r>
  </si>
  <si>
    <t>E</t>
  </si>
  <si>
    <t>C</t>
  </si>
  <si>
    <t>D</t>
  </si>
  <si>
    <t>B</t>
  </si>
  <si>
    <t>LVS Δ rpsU2 pF</t>
  </si>
  <si>
    <t xml:space="preserve">LVSΔrpsU2 pF - rpsU2-V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</si>
</sst>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name val="Arial"/>
      <family val="2"/>
    </font>
    <font>
      <sz val="11"/>
      <color theme="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33" borderId="10" xfId="0" applyFont="1" applyFill="1" applyBorder="1"/>
    <xf numFmtId="0" fontId="0" fillId="0" borderId="10" xfId="0" applyBorder="1"/>
    <xf numFmtId="0" fontId="0" fillId="0" borderId="10" xfId="0" applyBorder="1" applyAlignment="1">
      <alignment vertical="center"/>
    </xf>
    <xf numFmtId="14" fontId="0" fillId="0" borderId="10" xfId="0" applyNumberFormat="1" applyBorder="1" applyAlignment="1">
      <alignment vertical="center"/>
    </xf>
    <xf numFmtId="164" fontId="0" fillId="0" borderId="10" xfId="0" applyNumberFormat="1" applyBorder="1"/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workbookViewId="0">
      <selection sqref="A1:XFD1048576"/>
    </sheetView>
  </sheetViews>
  <sheetFormatPr defaultColWidth="11.5546875" defaultRowHeight="13.2" x14ac:dyDescent="0.25"/>
  <cols>
    <col min="1" max="12" width="20" customWidth="1"/>
  </cols>
  <sheetData>
    <row r="1" spans="1:12" ht="13.0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3.05" customHeight="1" x14ac:dyDescent="0.25">
      <c r="A2">
        <v>1</v>
      </c>
      <c r="B2">
        <v>1</v>
      </c>
      <c r="C2" t="s">
        <v>12</v>
      </c>
      <c r="D2" t="s">
        <v>13</v>
      </c>
      <c r="E2">
        <v>362.4</v>
      </c>
      <c r="F2" t="s">
        <v>14</v>
      </c>
      <c r="G2">
        <v>9.0609999999999999</v>
      </c>
      <c r="H2">
        <v>4.6749999999999998</v>
      </c>
      <c r="I2">
        <v>1.94</v>
      </c>
      <c r="J2">
        <v>1.24</v>
      </c>
      <c r="K2" t="s">
        <v>15</v>
      </c>
      <c r="L2">
        <v>40</v>
      </c>
    </row>
    <row r="3" spans="1:12" ht="13.05" customHeight="1" x14ac:dyDescent="0.25">
      <c r="A3">
        <v>2</v>
      </c>
      <c r="B3">
        <v>2</v>
      </c>
      <c r="C3" t="s">
        <v>12</v>
      </c>
      <c r="D3" t="s">
        <v>16</v>
      </c>
      <c r="E3">
        <v>274</v>
      </c>
      <c r="F3" t="s">
        <v>14</v>
      </c>
      <c r="G3">
        <v>6.851</v>
      </c>
      <c r="H3">
        <v>3.4209999999999998</v>
      </c>
      <c r="I3">
        <v>2</v>
      </c>
      <c r="J3">
        <v>1.49</v>
      </c>
      <c r="K3" t="s">
        <v>15</v>
      </c>
      <c r="L3">
        <v>40</v>
      </c>
    </row>
    <row r="4" spans="1:12" ht="13.05" customHeight="1" x14ac:dyDescent="0.25">
      <c r="A4">
        <v>3</v>
      </c>
      <c r="B4">
        <v>3</v>
      </c>
      <c r="C4" t="s">
        <v>12</v>
      </c>
      <c r="D4" t="s">
        <v>17</v>
      </c>
      <c r="E4">
        <v>214.3</v>
      </c>
      <c r="F4" t="s">
        <v>14</v>
      </c>
      <c r="G4">
        <v>5.3579999999999997</v>
      </c>
      <c r="H4">
        <v>2.7010000000000001</v>
      </c>
      <c r="I4">
        <v>1.98</v>
      </c>
      <c r="J4">
        <v>1.52</v>
      </c>
      <c r="K4" t="s">
        <v>15</v>
      </c>
      <c r="L4">
        <v>40</v>
      </c>
    </row>
    <row r="5" spans="1:12" ht="13.05" customHeight="1" x14ac:dyDescent="0.25">
      <c r="A5">
        <v>4</v>
      </c>
      <c r="B5">
        <v>4</v>
      </c>
      <c r="C5" t="s">
        <v>12</v>
      </c>
      <c r="D5" t="s">
        <v>18</v>
      </c>
      <c r="E5">
        <v>139.9</v>
      </c>
      <c r="F5" t="s">
        <v>14</v>
      </c>
      <c r="G5">
        <v>3.4980000000000002</v>
      </c>
      <c r="H5">
        <v>1.754</v>
      </c>
      <c r="I5">
        <v>1.99</v>
      </c>
      <c r="J5">
        <v>1.67</v>
      </c>
      <c r="K5" t="s">
        <v>15</v>
      </c>
      <c r="L5">
        <v>40</v>
      </c>
    </row>
    <row r="6" spans="1:12" ht="13.05" customHeight="1" x14ac:dyDescent="0.25">
      <c r="A6">
        <v>5</v>
      </c>
      <c r="B6">
        <v>5</v>
      </c>
      <c r="C6" t="s">
        <v>12</v>
      </c>
      <c r="D6" t="s">
        <v>19</v>
      </c>
      <c r="E6">
        <v>231.2</v>
      </c>
      <c r="F6" t="s">
        <v>14</v>
      </c>
      <c r="G6">
        <v>5.7789999999999999</v>
      </c>
      <c r="H6">
        <v>3.03</v>
      </c>
      <c r="I6">
        <v>1.91</v>
      </c>
      <c r="J6">
        <v>1.21</v>
      </c>
      <c r="K6" t="s">
        <v>15</v>
      </c>
      <c r="L6">
        <v>40</v>
      </c>
    </row>
    <row r="7" spans="1:12" ht="13.05" customHeight="1" x14ac:dyDescent="0.25">
      <c r="A7">
        <v>6</v>
      </c>
      <c r="B7">
        <v>6</v>
      </c>
      <c r="C7" t="s">
        <v>12</v>
      </c>
      <c r="D7" t="s">
        <v>20</v>
      </c>
      <c r="E7">
        <v>210.8</v>
      </c>
      <c r="F7" t="s">
        <v>14</v>
      </c>
      <c r="G7">
        <v>5.2690000000000001</v>
      </c>
      <c r="H7">
        <v>2.7360000000000002</v>
      </c>
      <c r="I7">
        <v>1.93</v>
      </c>
      <c r="J7">
        <v>1.38</v>
      </c>
      <c r="K7" t="s">
        <v>15</v>
      </c>
      <c r="L7">
        <v>40</v>
      </c>
    </row>
    <row r="8" spans="1:12" ht="13.05" customHeight="1" x14ac:dyDescent="0.25">
      <c r="A8">
        <v>7</v>
      </c>
      <c r="B8">
        <v>7</v>
      </c>
      <c r="C8" t="s">
        <v>12</v>
      </c>
      <c r="D8" t="s">
        <v>21</v>
      </c>
      <c r="E8">
        <v>249.4</v>
      </c>
      <c r="F8" t="s">
        <v>14</v>
      </c>
      <c r="G8">
        <v>6.2359999999999998</v>
      </c>
      <c r="H8">
        <v>3.246</v>
      </c>
      <c r="I8">
        <v>1.92</v>
      </c>
      <c r="J8">
        <v>1.27</v>
      </c>
      <c r="K8" t="s">
        <v>15</v>
      </c>
      <c r="L8">
        <v>40</v>
      </c>
    </row>
    <row r="9" spans="1:12" ht="13.05" customHeight="1" x14ac:dyDescent="0.25">
      <c r="A9">
        <v>8</v>
      </c>
      <c r="B9">
        <v>8</v>
      </c>
      <c r="C9" t="s">
        <v>12</v>
      </c>
      <c r="D9" t="s">
        <v>22</v>
      </c>
      <c r="E9">
        <v>205.8</v>
      </c>
      <c r="F9" t="s">
        <v>14</v>
      </c>
      <c r="G9">
        <v>5.1449999999999996</v>
      </c>
      <c r="H9">
        <v>2.649</v>
      </c>
      <c r="I9">
        <v>1.94</v>
      </c>
      <c r="J9">
        <v>1.4</v>
      </c>
      <c r="K9" t="s">
        <v>15</v>
      </c>
      <c r="L9">
        <v>40</v>
      </c>
    </row>
    <row r="10" spans="1:12" ht="13.05" customHeight="1" x14ac:dyDescent="0.25">
      <c r="A10">
        <v>9</v>
      </c>
      <c r="B10">
        <v>9</v>
      </c>
      <c r="C10" t="s">
        <v>12</v>
      </c>
      <c r="D10" t="s">
        <v>23</v>
      </c>
      <c r="E10">
        <v>235.3</v>
      </c>
      <c r="F10" t="s">
        <v>14</v>
      </c>
      <c r="G10">
        <v>5.8819999999999997</v>
      </c>
      <c r="H10">
        <v>3.032</v>
      </c>
      <c r="I10">
        <v>1.94</v>
      </c>
      <c r="J10">
        <v>1.47</v>
      </c>
      <c r="K10" t="s">
        <v>15</v>
      </c>
      <c r="L10">
        <v>40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workbookViewId="0">
      <selection activeCell="C2" sqref="C2:C10"/>
    </sheetView>
  </sheetViews>
  <sheetFormatPr defaultColWidth="11.5546875" defaultRowHeight="13.2" x14ac:dyDescent="0.25"/>
  <cols>
    <col min="1" max="1" width="2.109375" bestFit="1" customWidth="1"/>
    <col min="2" max="2" width="9.44140625" bestFit="1" customWidth="1"/>
    <col min="3" max="3" width="20" customWidth="1"/>
    <col min="4" max="4" width="4.77734375" bestFit="1" customWidth="1"/>
    <col min="5" max="6" width="10" bestFit="1" customWidth="1"/>
    <col min="7" max="8" width="7.6640625" bestFit="1" customWidth="1"/>
  </cols>
  <sheetData>
    <row r="1" spans="1:8" ht="13.05" customHeight="1" x14ac:dyDescent="0.25">
      <c r="A1" s="1" t="s">
        <v>0</v>
      </c>
      <c r="B1" s="1" t="s">
        <v>1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</row>
    <row r="2" spans="1:8" ht="13.05" customHeight="1" x14ac:dyDescent="0.25">
      <c r="A2">
        <v>1</v>
      </c>
      <c r="B2">
        <v>1</v>
      </c>
      <c r="C2">
        <v>362.4</v>
      </c>
      <c r="D2" t="s">
        <v>14</v>
      </c>
      <c r="E2">
        <v>9.0609999999999999</v>
      </c>
      <c r="F2">
        <v>4.6749999999999998</v>
      </c>
      <c r="G2">
        <v>1.94</v>
      </c>
      <c r="H2">
        <v>1.24</v>
      </c>
    </row>
    <row r="3" spans="1:8" ht="13.05" customHeight="1" x14ac:dyDescent="0.25">
      <c r="A3">
        <v>2</v>
      </c>
      <c r="B3">
        <v>2</v>
      </c>
      <c r="C3">
        <v>274</v>
      </c>
      <c r="D3" t="s">
        <v>14</v>
      </c>
      <c r="E3">
        <v>6.851</v>
      </c>
      <c r="F3">
        <v>3.4209999999999998</v>
      </c>
      <c r="G3">
        <v>2</v>
      </c>
      <c r="H3">
        <v>1.49</v>
      </c>
    </row>
    <row r="4" spans="1:8" ht="13.05" customHeight="1" x14ac:dyDescent="0.25">
      <c r="A4">
        <v>3</v>
      </c>
      <c r="B4">
        <v>3</v>
      </c>
      <c r="C4">
        <v>214.3</v>
      </c>
      <c r="D4" t="s">
        <v>14</v>
      </c>
      <c r="E4">
        <v>5.3579999999999997</v>
      </c>
      <c r="F4">
        <v>2.7010000000000001</v>
      </c>
      <c r="G4">
        <v>1.98</v>
      </c>
      <c r="H4">
        <v>1.52</v>
      </c>
    </row>
    <row r="5" spans="1:8" ht="13.05" customHeight="1" x14ac:dyDescent="0.25">
      <c r="A5">
        <v>4</v>
      </c>
      <c r="B5">
        <v>4</v>
      </c>
      <c r="C5">
        <v>139.9</v>
      </c>
      <c r="D5" t="s">
        <v>14</v>
      </c>
      <c r="E5">
        <v>3.4980000000000002</v>
      </c>
      <c r="F5">
        <v>1.754</v>
      </c>
      <c r="G5">
        <v>1.99</v>
      </c>
      <c r="H5">
        <v>1.67</v>
      </c>
    </row>
    <row r="6" spans="1:8" ht="13.05" customHeight="1" x14ac:dyDescent="0.25">
      <c r="A6">
        <v>5</v>
      </c>
      <c r="B6">
        <v>5</v>
      </c>
      <c r="C6">
        <v>231.2</v>
      </c>
      <c r="D6" t="s">
        <v>14</v>
      </c>
      <c r="E6">
        <v>5.7789999999999999</v>
      </c>
      <c r="F6">
        <v>3.03</v>
      </c>
      <c r="G6">
        <v>1.91</v>
      </c>
      <c r="H6">
        <v>1.21</v>
      </c>
    </row>
    <row r="7" spans="1:8" ht="13.05" customHeight="1" x14ac:dyDescent="0.25">
      <c r="A7">
        <v>6</v>
      </c>
      <c r="B7">
        <v>6</v>
      </c>
      <c r="C7">
        <v>210.8</v>
      </c>
      <c r="D7" t="s">
        <v>14</v>
      </c>
      <c r="E7">
        <v>5.2690000000000001</v>
      </c>
      <c r="F7">
        <v>2.7360000000000002</v>
      </c>
      <c r="G7">
        <v>1.93</v>
      </c>
      <c r="H7">
        <v>1.38</v>
      </c>
    </row>
    <row r="8" spans="1:8" ht="13.05" customHeight="1" x14ac:dyDescent="0.25">
      <c r="A8">
        <v>7</v>
      </c>
      <c r="B8">
        <v>7</v>
      </c>
      <c r="C8">
        <v>249.4</v>
      </c>
      <c r="D8" t="s">
        <v>14</v>
      </c>
      <c r="E8">
        <v>6.2359999999999998</v>
      </c>
      <c r="F8">
        <v>3.246</v>
      </c>
      <c r="G8">
        <v>1.92</v>
      </c>
      <c r="H8">
        <v>1.27</v>
      </c>
    </row>
    <row r="9" spans="1:8" ht="13.05" customHeight="1" x14ac:dyDescent="0.25">
      <c r="A9">
        <v>8</v>
      </c>
      <c r="B9">
        <v>8</v>
      </c>
      <c r="C9">
        <v>205.8</v>
      </c>
      <c r="D9" t="s">
        <v>14</v>
      </c>
      <c r="E9">
        <v>5.1449999999999996</v>
      </c>
      <c r="F9">
        <v>2.649</v>
      </c>
      <c r="G9">
        <v>1.94</v>
      </c>
      <c r="H9">
        <v>1.4</v>
      </c>
    </row>
    <row r="10" spans="1:8" ht="13.05" customHeight="1" x14ac:dyDescent="0.25">
      <c r="A10">
        <v>9</v>
      </c>
      <c r="B10">
        <v>9</v>
      </c>
      <c r="C10">
        <v>235.3</v>
      </c>
      <c r="D10" t="s">
        <v>14</v>
      </c>
      <c r="E10">
        <v>5.8819999999999997</v>
      </c>
      <c r="F10">
        <v>3.032</v>
      </c>
      <c r="G10">
        <v>1.94</v>
      </c>
      <c r="H10">
        <v>1.47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1FD7B-5C58-4A3E-936C-330A1F709B13}">
  <dimension ref="A1:N20"/>
  <sheetViews>
    <sheetView tabSelected="1" topLeftCell="D1" zoomScale="84" workbookViewId="0">
      <selection activeCell="J1" sqref="J1"/>
    </sheetView>
  </sheetViews>
  <sheetFormatPr defaultRowHeight="13.2" x14ac:dyDescent="0.25"/>
  <cols>
    <col min="2" max="2" width="32.5546875" bestFit="1" customWidth="1"/>
    <col min="4" max="4" width="22.44140625" bestFit="1" customWidth="1"/>
    <col min="11" max="11" width="21.5546875" bestFit="1" customWidth="1"/>
    <col min="12" max="12" width="34.6640625" bestFit="1" customWidth="1"/>
    <col min="13" max="13" width="10.88671875" bestFit="1" customWidth="1"/>
    <col min="14" max="14" width="11.109375" bestFit="1" customWidth="1"/>
  </cols>
  <sheetData>
    <row r="1" spans="1:14" x14ac:dyDescent="0.25">
      <c r="B1" s="2" t="s">
        <v>24</v>
      </c>
      <c r="C1" s="2" t="s">
        <v>25</v>
      </c>
      <c r="D1" s="2" t="s">
        <v>26</v>
      </c>
      <c r="E1" s="4" t="s">
        <v>27</v>
      </c>
      <c r="F1" s="2" t="s">
        <v>28</v>
      </c>
      <c r="G1" s="2" t="s">
        <v>15</v>
      </c>
      <c r="H1" s="2" t="s">
        <v>29</v>
      </c>
      <c r="I1" s="2" t="s">
        <v>30</v>
      </c>
    </row>
    <row r="2" spans="1:14" x14ac:dyDescent="0.25">
      <c r="A2">
        <v>1</v>
      </c>
      <c r="B2" s="2" t="s">
        <v>33</v>
      </c>
      <c r="C2" s="3" t="s">
        <v>34</v>
      </c>
      <c r="D2" s="3" t="s">
        <v>32</v>
      </c>
      <c r="E2" s="4">
        <v>45387</v>
      </c>
      <c r="F2" s="2">
        <v>362.4</v>
      </c>
      <c r="G2" s="5">
        <f>I2/F2</f>
        <v>5.2115066225165565</v>
      </c>
      <c r="H2" s="5">
        <f>13.5-G2</f>
        <v>8.2884933774834444</v>
      </c>
      <c r="I2" s="2">
        <v>1888.65</v>
      </c>
    </row>
    <row r="3" spans="1:14" x14ac:dyDescent="0.25">
      <c r="A3">
        <v>2</v>
      </c>
      <c r="B3" s="2" t="s">
        <v>31</v>
      </c>
      <c r="C3" s="2" t="s">
        <v>60</v>
      </c>
      <c r="D3" s="3" t="s">
        <v>32</v>
      </c>
      <c r="E3" s="4">
        <v>45387</v>
      </c>
      <c r="F3" s="2">
        <v>274</v>
      </c>
      <c r="G3" s="5">
        <f t="shared" ref="G3:G9" si="0">I3/F3</f>
        <v>6.8928832116788321</v>
      </c>
      <c r="H3" s="5">
        <f t="shared" ref="H3:H10" si="1">13.5-G3</f>
        <v>6.6071167883211679</v>
      </c>
      <c r="I3" s="2">
        <v>1888.65</v>
      </c>
    </row>
    <row r="4" spans="1:14" x14ac:dyDescent="0.25">
      <c r="A4">
        <v>3</v>
      </c>
      <c r="B4" s="2" t="s">
        <v>52</v>
      </c>
      <c r="C4" t="s">
        <v>57</v>
      </c>
      <c r="D4" t="s">
        <v>32</v>
      </c>
      <c r="E4" s="4">
        <v>45387</v>
      </c>
      <c r="F4" s="2">
        <v>214.3</v>
      </c>
      <c r="G4" s="5">
        <f>I4/F4</f>
        <v>8.813112459169389</v>
      </c>
      <c r="H4" s="5">
        <f t="shared" si="1"/>
        <v>4.686887540830611</v>
      </c>
      <c r="I4" s="2">
        <v>1888.65</v>
      </c>
    </row>
    <row r="5" spans="1:14" x14ac:dyDescent="0.25">
      <c r="A5">
        <v>4</v>
      </c>
      <c r="B5" s="2" t="s">
        <v>53</v>
      </c>
      <c r="C5" t="s">
        <v>58</v>
      </c>
      <c r="D5" t="s">
        <v>61</v>
      </c>
      <c r="E5" s="4">
        <v>45387</v>
      </c>
      <c r="F5" s="2">
        <v>139.9</v>
      </c>
      <c r="G5" s="5">
        <f t="shared" si="0"/>
        <v>13.5</v>
      </c>
      <c r="H5" s="5">
        <f t="shared" si="1"/>
        <v>0</v>
      </c>
      <c r="I5" s="2">
        <v>1888.65</v>
      </c>
    </row>
    <row r="6" spans="1:14" x14ac:dyDescent="0.25">
      <c r="A6">
        <v>5</v>
      </c>
      <c r="B6" s="2" t="s">
        <v>54</v>
      </c>
      <c r="C6" t="s">
        <v>59</v>
      </c>
      <c r="D6" t="s">
        <v>61</v>
      </c>
      <c r="E6" s="4">
        <v>45387</v>
      </c>
      <c r="F6" s="2">
        <v>231.2</v>
      </c>
      <c r="G6" s="5">
        <f t="shared" si="0"/>
        <v>8.1689013840830462</v>
      </c>
      <c r="H6" s="5">
        <f t="shared" si="1"/>
        <v>5.3310986159169538</v>
      </c>
      <c r="I6" s="2">
        <v>1888.65</v>
      </c>
    </row>
    <row r="7" spans="1:14" x14ac:dyDescent="0.25">
      <c r="A7">
        <v>6</v>
      </c>
      <c r="B7" s="2" t="s">
        <v>35</v>
      </c>
      <c r="C7" t="s">
        <v>57</v>
      </c>
      <c r="D7" t="s">
        <v>61</v>
      </c>
      <c r="E7" s="4">
        <v>45387</v>
      </c>
      <c r="F7" s="2">
        <v>210.8</v>
      </c>
      <c r="G7" s="5">
        <f t="shared" si="0"/>
        <v>8.9594402277039844</v>
      </c>
      <c r="H7" s="5">
        <f t="shared" si="1"/>
        <v>4.5405597722960156</v>
      </c>
      <c r="I7" s="2">
        <v>1888.65</v>
      </c>
    </row>
    <row r="8" spans="1:14" ht="14.4" x14ac:dyDescent="0.3">
      <c r="A8">
        <v>7</v>
      </c>
      <c r="B8" s="2" t="s">
        <v>55</v>
      </c>
      <c r="C8" t="s">
        <v>34</v>
      </c>
      <c r="D8" t="s">
        <v>62</v>
      </c>
      <c r="E8" s="4">
        <v>45387</v>
      </c>
      <c r="F8" s="2">
        <v>249.4</v>
      </c>
      <c r="G8" s="5">
        <f>I8/F8</f>
        <v>7.5727746591820368</v>
      </c>
      <c r="H8" s="5">
        <f>13.5-G8</f>
        <v>5.9272253408179632</v>
      </c>
      <c r="I8" s="2">
        <v>1888.65</v>
      </c>
    </row>
    <row r="9" spans="1:14" ht="14.4" x14ac:dyDescent="0.3">
      <c r="A9">
        <v>8</v>
      </c>
      <c r="B9" s="2" t="s">
        <v>36</v>
      </c>
      <c r="C9" t="s">
        <v>59</v>
      </c>
      <c r="D9" t="s">
        <v>62</v>
      </c>
      <c r="E9" s="4">
        <v>45387</v>
      </c>
      <c r="F9" s="2">
        <v>205.8</v>
      </c>
      <c r="G9" s="5">
        <f t="shared" si="0"/>
        <v>9.177113702623906</v>
      </c>
      <c r="H9" s="5">
        <f t="shared" si="1"/>
        <v>4.322886297376094</v>
      </c>
      <c r="I9" s="2">
        <v>1888.65</v>
      </c>
    </row>
    <row r="10" spans="1:14" ht="14.4" x14ac:dyDescent="0.3">
      <c r="A10">
        <v>9</v>
      </c>
      <c r="B10" s="2" t="s">
        <v>56</v>
      </c>
      <c r="C10" t="s">
        <v>57</v>
      </c>
      <c r="D10" t="s">
        <v>62</v>
      </c>
      <c r="E10" s="4">
        <v>45387</v>
      </c>
      <c r="F10" s="2">
        <v>235.3</v>
      </c>
      <c r="G10" s="5">
        <f>I10/F10</f>
        <v>8.0265618359541016</v>
      </c>
      <c r="H10" s="5">
        <f t="shared" si="1"/>
        <v>5.4734381640458984</v>
      </c>
      <c r="I10" s="2">
        <v>1888.65</v>
      </c>
    </row>
    <row r="13" spans="1:14" x14ac:dyDescent="0.25">
      <c r="K13" s="2"/>
      <c r="L13" s="2" t="s">
        <v>37</v>
      </c>
      <c r="M13" s="2"/>
      <c r="N13" s="2" t="s">
        <v>38</v>
      </c>
    </row>
    <row r="14" spans="1:14" x14ac:dyDescent="0.25">
      <c r="K14" s="6" t="s">
        <v>39</v>
      </c>
      <c r="L14" s="6" t="s">
        <v>40</v>
      </c>
      <c r="M14" s="6" t="s">
        <v>41</v>
      </c>
      <c r="N14" s="6">
        <v>10.5</v>
      </c>
    </row>
    <row r="15" spans="1:14" x14ac:dyDescent="0.25">
      <c r="K15" s="2" t="s">
        <v>42</v>
      </c>
      <c r="L15" s="2" t="s">
        <v>43</v>
      </c>
      <c r="M15" s="2">
        <v>6</v>
      </c>
      <c r="N15" s="2">
        <f>M15*N14</f>
        <v>63</v>
      </c>
    </row>
    <row r="16" spans="1:14" x14ac:dyDescent="0.25">
      <c r="K16" s="2" t="s">
        <v>44</v>
      </c>
      <c r="L16" s="2"/>
      <c r="M16" s="2">
        <v>2.87</v>
      </c>
      <c r="N16" s="2">
        <f>M16*N14</f>
        <v>30.135000000000002</v>
      </c>
    </row>
    <row r="17" spans="11:14" x14ac:dyDescent="0.25">
      <c r="K17" s="2" t="s">
        <v>45</v>
      </c>
      <c r="L17" s="2" t="s">
        <v>46</v>
      </c>
      <c r="M17" s="2">
        <v>3</v>
      </c>
      <c r="N17" s="2">
        <f>M17*N14</f>
        <v>31.5</v>
      </c>
    </row>
    <row r="18" spans="11:14" x14ac:dyDescent="0.25">
      <c r="K18" s="2" t="s">
        <v>47</v>
      </c>
      <c r="L18" s="2" t="s">
        <v>48</v>
      </c>
      <c r="M18" s="2">
        <v>1.5</v>
      </c>
      <c r="N18" s="2">
        <f>M18*N14</f>
        <v>15.75</v>
      </c>
    </row>
    <row r="19" spans="11:14" x14ac:dyDescent="0.25">
      <c r="K19" s="2" t="s">
        <v>49</v>
      </c>
      <c r="L19" s="2" t="s">
        <v>50</v>
      </c>
      <c r="M19" s="2">
        <v>1.63</v>
      </c>
      <c r="N19" s="2">
        <f>M19*N14</f>
        <v>17.114999999999998</v>
      </c>
    </row>
    <row r="20" spans="11:14" x14ac:dyDescent="0.25">
      <c r="K20" s="2"/>
      <c r="L20" s="2" t="s">
        <v>51</v>
      </c>
      <c r="M20" s="2">
        <f>SUM(M15:M19)</f>
        <v>15</v>
      </c>
      <c r="N20" s="2">
        <f>SUM(N15:N19)</f>
        <v>157.5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cDNA set 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2024-04-05T18:25:07Z</dcterms:created>
  <dcterms:modified xsi:type="dcterms:W3CDTF">2024-04-08T21:02:26Z</dcterms:modified>
</cp:coreProperties>
</file>