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05369" sheetId="1" state="visible" r:id="rId3"/>
    <sheet name=" Start-Up" sheetId="2" state="visible" r:id="rId4"/>
    <sheet name="RIF" sheetId="3" state="visible" r:id="rId5"/>
    <sheet name="Effort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<sst xmlns="http://schemas.openxmlformats.org/spreadsheetml/2006/main" count="76" uniqueCount="59">
  <si>
    <t xml:space="preserve"> 
Grant: GR05369 ULRF - MA - Mechanisms underlying spatial interaction in the oral microbiota - 25-5523-A0001-0-End:6/31/26</t>
  </si>
  <si>
    <t xml:space="preserve">Budget</t>
  </si>
  <si>
    <t xml:space="preserve">Award</t>
  </si>
  <si>
    <t xml:space="preserve">Spent in current period</t>
  </si>
  <si>
    <t xml:space="preserve">Total spent to date (including FY25)</t>
  </si>
  <si>
    <t xml:space="preserve">Remaining Balance</t>
  </si>
  <si>
    <t xml:space="preserve">Obligations</t>
  </si>
  <si>
    <t xml:space="preserve">Total spent plus obligations</t>
  </si>
  <si>
    <t xml:space="preserve">Remaining  balance amount plus obligations</t>
  </si>
  <si>
    <t xml:space="preserve">Salaries</t>
  </si>
  <si>
    <t xml:space="preserve">Benefits</t>
  </si>
  <si>
    <t xml:space="preserve">Domestic Travel</t>
  </si>
  <si>
    <t xml:space="preserve">International Travel</t>
  </si>
  <si>
    <t xml:space="preserve">Expenses</t>
  </si>
  <si>
    <t xml:space="preserve">F&amp;A</t>
  </si>
  <si>
    <t xml:space="preserve">Total</t>
  </si>
  <si>
    <t xml:space="preserve">RPT613 - Account Summary by Worktag</t>
  </si>
  <si>
    <t xml:space="preserve">Company</t>
  </si>
  <si>
    <t xml:space="preserve">ULRF UofL Research Foundation</t>
  </si>
  <si>
    <t xml:space="preserve">Plan Structure</t>
  </si>
  <si>
    <t xml:space="preserve">Annual Financial Budget - Child</t>
  </si>
  <si>
    <t xml:space="preserve">Period</t>
  </si>
  <si>
    <t xml:space="preserve">FY26 - Mar</t>
  </si>
  <si>
    <t xml:space="preserve">Worktags</t>
  </si>
  <si>
    <t xml:space="preserve">Program: PG05503 ULRF - Faculty Start-Up Funds - M Ramsey - Research Fund</t>
  </si>
  <si>
    <t xml:space="preserve">Ledger Account/Summary</t>
  </si>
  <si>
    <t xml:space="preserve">Ledger Account</t>
  </si>
  <si>
    <t xml:space="preserve">YTD Actuals</t>
  </si>
  <si>
    <t xml:space="preserve">Monthly Actuals</t>
  </si>
  <si>
    <t xml:space="preserve">REVENUE</t>
  </si>
  <si>
    <t xml:space="preserve">470000:Transfers In</t>
  </si>
  <si>
    <t xml:space="preserve">TOTAL REVENUE</t>
  </si>
  <si>
    <t xml:space="preserve">EXPENSES</t>
  </si>
  <si>
    <t xml:space="preserve">511000:Salaries and Wages</t>
  </si>
  <si>
    <t xml:space="preserve">512000:Employee Benefits</t>
  </si>
  <si>
    <t xml:space="preserve">541000:Supplies</t>
  </si>
  <si>
    <t xml:space="preserve">545000:Services Expense</t>
  </si>
  <si>
    <t xml:space="preserve">552000:Fees</t>
  </si>
  <si>
    <t xml:space="preserve">TOTAL EXPENSES</t>
  </si>
  <si>
    <t xml:space="preserve">NET INCOME</t>
  </si>
  <si>
    <t xml:space="preserve">Net Position Summary</t>
  </si>
  <si>
    <t xml:space="preserve">Beginning Balance</t>
  </si>
  <si>
    <t xml:space="preserve">Increase / (Decrease) in Net Position</t>
  </si>
  <si>
    <t xml:space="preserve">Ending Balance</t>
  </si>
  <si>
    <t xml:space="preserve">Program: PG05754 ULRF - RIF - Individual - Matthew Ramsey</t>
  </si>
  <si>
    <t xml:space="preserve">420200:F&amp;A Cost Recovery Revenue</t>
  </si>
  <si>
    <t xml:space="preserve">Worker</t>
  </si>
  <si>
    <t xml:space="preserve">Employee ID</t>
  </si>
  <si>
    <t xml:space="preserve">Costing Worktag</t>
  </si>
  <si>
    <t xml:space="preserve">Distribution Percent</t>
  </si>
  <si>
    <t xml:space="preserve">Matthew Ramsey</t>
  </si>
  <si>
    <t xml:space="preserve">3103704</t>
  </si>
  <si>
    <t xml:space="preserve">Cost Center: CC000672 HSC - Dentistry - Oral Immune &amp; Infectious Disease
Function: FN02 Research
Fund: FD17 General Operating - General Fund
Program: PG00591 ULSA - General Fund - Oral Immunology &amp; Infectious Diseases</t>
  </si>
  <si>
    <t xml:space="preserve">GR04864</t>
  </si>
  <si>
    <t xml:space="preserve">Grant: GR05369 MA - Mechanisms underlying spatial interaction in the oral microbiota - 25-5523-A0001-0</t>
  </si>
  <si>
    <t xml:space="preserve">Erika Figgins</t>
  </si>
  <si>
    <t xml:space="preserve">PG05503-Start-Up</t>
  </si>
  <si>
    <t xml:space="preserve">Gwyneth Lamont</t>
  </si>
  <si>
    <t xml:space="preserve">1872743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</si>
</sst>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mmm\-yy"/>
    <numFmt numFmtId="167" formatCode="\$#,##0.00"/>
    <numFmt numFmtId="168" formatCode="#,##0.00####;\(#,##0.00####\)"/>
    <numFmt numFmtId="169" formatCode="#,##0.00#######%;\(#,##0.00#######%\)"/>
  </numFmts>
  <fonts count="13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sz val="16"/>
      <color theme="1"/>
      <name val="Aptos Narrow"/>
      <family val="2"/>
      <charset val="1"/>
    </font>
    <font>
      <sz val="14"/>
      <color theme="1"/>
      <name val="Aptos Narrow"/>
      <family val="2"/>
      <charset val="1"/>
    </font>
    <font>
      <sz val="14"/>
      <color theme="1"/>
      <name val="Calibri"/>
      <family val="2"/>
      <charset val="1"/>
    </font>
    <font>
      <b val="true"/>
      <i val="true"/>
      <sz val="14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5999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rgb="FFCCCCCC"/>
        <bgColor rgb="FFCCCCFF"/>
      </patternFill>
    </fill>
    <fill>
      <patternFill patternType="solid">
        <fgColor theme="3" tint="0.8999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10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1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2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CEA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BEB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28.72"/>
    <col collapsed="false" customWidth="true" hidden="false" outlineLevel="0" max="2" min="2" style="0" width="27"/>
    <col collapsed="false" customWidth="true" hidden="false" outlineLevel="0" max="3" min="3" style="0" width="19.28"/>
    <col collapsed="false" customWidth="true" hidden="false" outlineLevel="0" max="5" min="4" style="0" width="23.72"/>
    <col collapsed="false" customWidth="true" hidden="false" outlineLevel="0" max="6" min="6" style="0" width="28.43"/>
    <col collapsed="false" customWidth="true" hidden="false" outlineLevel="0" max="7" min="7" style="0" width="26.43"/>
    <col collapsed="false" customWidth="true" hidden="false" outlineLevel="0" max="8" min="8" style="0" width="20.43"/>
  </cols>
  <sheetData>
    <row r="1" customFormat="false" ht="53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03.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Format="false" ht="41.25" hidden="false" customHeight="true" outlineLevel="0" collapsed="false">
      <c r="A3" s="3" t="s">
        <v>9</v>
      </c>
      <c r="B3" s="4" t="n">
        <v>41390</v>
      </c>
      <c r="C3" s="5" t="n">
        <v>1734</v>
      </c>
      <c r="D3" s="5" t="n">
        <v>41240.56</v>
      </c>
      <c r="E3" s="5" t="n">
        <f aca="false">B3-D3</f>
        <v>149.440000000002</v>
      </c>
      <c r="F3" s="6" t="n">
        <f aca="false">1734*3</f>
        <v>5202</v>
      </c>
      <c r="G3" s="5" t="n">
        <f aca="false">D3+F3</f>
        <v>46442.56</v>
      </c>
      <c r="H3" s="5" t="n">
        <f aca="false">B3-G3</f>
        <v>-5052.56</v>
      </c>
    </row>
    <row r="4" customFormat="false" ht="30.75" hidden="false" customHeight="true" outlineLevel="0" collapsed="false">
      <c r="A4" s="3" t="s">
        <v>10</v>
      </c>
      <c r="B4" s="4" t="n">
        <v>7680</v>
      </c>
      <c r="C4" s="5" t="n">
        <v>452.92</v>
      </c>
      <c r="D4" s="5" t="n">
        <v>6143.62</v>
      </c>
      <c r="E4" s="5" t="n">
        <f aca="false">B4-D4</f>
        <v>1536.38</v>
      </c>
      <c r="F4" s="6" t="n">
        <f aca="false">F3*28.5%</f>
        <v>1482.57</v>
      </c>
      <c r="G4" s="5" t="n">
        <f aca="false">D4+F4</f>
        <v>7626.19</v>
      </c>
      <c r="H4" s="5" t="n">
        <f aca="false">B4-G4</f>
        <v>53.8100000000004</v>
      </c>
    </row>
    <row r="5" customFormat="false" ht="38.25" hidden="false" customHeight="true" outlineLevel="0" collapsed="false">
      <c r="A5" s="3" t="s">
        <v>11</v>
      </c>
      <c r="B5" s="4" t="n">
        <v>7282</v>
      </c>
      <c r="C5" s="5" t="n">
        <v>0</v>
      </c>
      <c r="D5" s="5" t="n">
        <f aca="false">C5</f>
        <v>0</v>
      </c>
      <c r="E5" s="5" t="n">
        <f aca="false">B5-D5</f>
        <v>7282</v>
      </c>
      <c r="F5" s="6"/>
      <c r="G5" s="5"/>
      <c r="H5" s="5" t="n">
        <f aca="false">B5-D5</f>
        <v>7282</v>
      </c>
    </row>
    <row r="6" customFormat="false" ht="38.25" hidden="false" customHeight="true" outlineLevel="0" collapsed="false">
      <c r="A6" s="3" t="s">
        <v>12</v>
      </c>
      <c r="B6" s="4" t="n">
        <v>0</v>
      </c>
      <c r="C6" s="5" t="n">
        <v>2415.27</v>
      </c>
      <c r="D6" s="5" t="n">
        <v>2415.27</v>
      </c>
      <c r="E6" s="5" t="n">
        <f aca="false">B6-D6</f>
        <v>-2415.27</v>
      </c>
      <c r="F6" s="6"/>
      <c r="G6" s="5"/>
      <c r="H6" s="5" t="n">
        <f aca="false">E6</f>
        <v>-2415.27</v>
      </c>
    </row>
    <row r="7" customFormat="false" ht="42" hidden="false" customHeight="true" outlineLevel="0" collapsed="false">
      <c r="A7" s="3" t="s">
        <v>13</v>
      </c>
      <c r="B7" s="4" t="n">
        <v>31577</v>
      </c>
      <c r="C7" s="5" t="n">
        <v>547.76</v>
      </c>
      <c r="D7" s="5" t="n">
        <v>6917.18</v>
      </c>
      <c r="E7" s="5" t="n">
        <f aca="false">B7-D7</f>
        <v>24659.82</v>
      </c>
      <c r="F7" s="7"/>
      <c r="G7" s="5"/>
      <c r="H7" s="5" t="n">
        <f aca="false">B7-D7</f>
        <v>24659.82</v>
      </c>
    </row>
    <row r="8" customFormat="false" ht="45" hidden="false" customHeight="true" outlineLevel="0" collapsed="false">
      <c r="A8" s="3" t="s">
        <v>14</v>
      </c>
      <c r="B8" s="8" t="n">
        <v>49680</v>
      </c>
      <c r="C8" s="5" t="n">
        <v>2625.58</v>
      </c>
      <c r="D8" s="5" t="n">
        <v>32045.03</v>
      </c>
      <c r="E8" s="5" t="n">
        <f aca="false">B8-D8</f>
        <v>17634.97</v>
      </c>
      <c r="F8" s="6"/>
      <c r="G8" s="5"/>
      <c r="H8" s="5"/>
    </row>
    <row r="9" customFormat="false" ht="48.75" hidden="false" customHeight="true" outlineLevel="0" collapsed="false">
      <c r="A9" s="3" t="s">
        <v>15</v>
      </c>
      <c r="B9" s="9" t="n">
        <f aca="false">SUM(B3:B8)</f>
        <v>137609</v>
      </c>
      <c r="C9" s="5" t="n">
        <f aca="false">SUM(C3:C8)</f>
        <v>7775.53</v>
      </c>
      <c r="D9" s="5" t="n">
        <f aca="false">SUM(D3:D8)</f>
        <v>88761.66</v>
      </c>
      <c r="E9" s="5" t="n">
        <f aca="false">SUM(E3:E8)</f>
        <v>48847.34</v>
      </c>
      <c r="F9" s="6"/>
      <c r="G9" s="5"/>
      <c r="H9" s="5" t="n">
        <f aca="false">SUM(H3:H8)</f>
        <v>24527.8</v>
      </c>
    </row>
    <row r="14" customFormat="false" ht="15" hidden="false" customHeight="false" outlineLevel="0" collapsed="false">
      <c r="D14" s="10"/>
      <c r="E14" s="10"/>
    </row>
  </sheetData>
  <mergeCells count="1">
    <mergeCell ref="A1:H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4" activeCellId="0" sqref="H14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33.86"/>
    <col collapsed="false" customWidth="true" hidden="false" outlineLevel="0" max="2" min="2" style="0" width="34.71"/>
    <col collapsed="false" customWidth="true" hidden="false" outlineLevel="0" max="3" min="3" style="0" width="36.43"/>
  </cols>
  <sheetData>
    <row r="1" customFormat="false" ht="17.35" hidden="false" customHeight="false" outlineLevel="0" collapsed="false">
      <c r="A1" s="11" t="s">
        <v>16</v>
      </c>
      <c r="B1" s="11"/>
      <c r="C1" s="11"/>
    </row>
    <row r="2" customFormat="false" ht="32.8" hidden="false" customHeight="false" outlineLevel="0" collapsed="false">
      <c r="A2" s="12" t="s">
        <v>17</v>
      </c>
      <c r="B2" s="13" t="s">
        <v>18</v>
      </c>
      <c r="C2" s="14"/>
    </row>
    <row r="3" customFormat="false" ht="17.35" hidden="false" customHeight="false" outlineLevel="0" collapsed="false">
      <c r="A3" s="12" t="s">
        <v>19</v>
      </c>
      <c r="B3" s="13" t="s">
        <v>20</v>
      </c>
      <c r="C3" s="14"/>
    </row>
    <row r="4" customFormat="false" ht="17.35" hidden="false" customHeight="false" outlineLevel="0" collapsed="false">
      <c r="A4" s="12" t="s">
        <v>21</v>
      </c>
      <c r="B4" s="13" t="s">
        <v>22</v>
      </c>
      <c r="C4" s="14"/>
    </row>
    <row r="5" customFormat="false" ht="48.5" hidden="false" customHeight="false" outlineLevel="0" collapsed="false">
      <c r="A5" s="12" t="s">
        <v>23</v>
      </c>
      <c r="B5" s="13" t="s">
        <v>24</v>
      </c>
      <c r="C5" s="14"/>
    </row>
    <row r="6" customFormat="false" ht="17.35" hidden="false" customHeight="false" outlineLevel="0" collapsed="false">
      <c r="A6" s="12" t="s">
        <v>25</v>
      </c>
      <c r="B6" s="13"/>
      <c r="C6" s="14"/>
    </row>
    <row r="7" customFormat="false" ht="17.35" hidden="false" customHeight="false" outlineLevel="0" collapsed="false">
      <c r="A7" s="14"/>
      <c r="B7" s="14"/>
      <c r="C7" s="14"/>
    </row>
    <row r="8" customFormat="false" ht="17.35" hidden="false" customHeight="false" outlineLevel="0" collapsed="false">
      <c r="A8" s="15" t="s">
        <v>26</v>
      </c>
      <c r="B8" s="15" t="s">
        <v>27</v>
      </c>
      <c r="C8" s="15" t="s">
        <v>28</v>
      </c>
    </row>
    <row r="9" customFormat="false" ht="17.35" hidden="false" customHeight="false" outlineLevel="0" collapsed="false">
      <c r="A9" s="13" t="s">
        <v>29</v>
      </c>
      <c r="B9" s="16" t="n">
        <v>100000</v>
      </c>
      <c r="C9" s="16" t="n">
        <v>0</v>
      </c>
    </row>
    <row r="10" customFormat="false" ht="17.35" hidden="false" customHeight="false" outlineLevel="0" collapsed="false">
      <c r="A10" s="13" t="s">
        <v>30</v>
      </c>
      <c r="B10" s="16" t="n">
        <v>100000</v>
      </c>
      <c r="C10" s="16" t="n">
        <v>0</v>
      </c>
    </row>
    <row r="11" customFormat="false" ht="17.35" hidden="false" customHeight="false" outlineLevel="0" collapsed="false">
      <c r="A11" s="15" t="s">
        <v>31</v>
      </c>
      <c r="B11" s="17" t="n">
        <v>100000</v>
      </c>
      <c r="C11" s="17" t="n">
        <v>0</v>
      </c>
    </row>
    <row r="12" customFormat="false" ht="17.35" hidden="false" customHeight="false" outlineLevel="0" collapsed="false">
      <c r="A12" s="13"/>
      <c r="B12" s="16"/>
      <c r="C12" s="16"/>
    </row>
    <row r="13" customFormat="false" ht="17.35" hidden="false" customHeight="false" outlineLevel="0" collapsed="false">
      <c r="A13" s="13" t="s">
        <v>32</v>
      </c>
      <c r="B13" s="16" t="n">
        <v>33581.13</v>
      </c>
      <c r="C13" s="16" t="n">
        <v>7053.91</v>
      </c>
    </row>
    <row r="14" customFormat="false" ht="17.35" hidden="false" customHeight="false" outlineLevel="0" collapsed="false">
      <c r="A14" s="13" t="s">
        <v>33</v>
      </c>
      <c r="B14" s="16" t="n">
        <v>12772</v>
      </c>
      <c r="C14" s="16" t="n">
        <v>4705.4</v>
      </c>
    </row>
    <row r="15" customFormat="false" ht="17.35" hidden="false" customHeight="false" outlineLevel="0" collapsed="false">
      <c r="A15" s="13" t="s">
        <v>34</v>
      </c>
      <c r="B15" s="16" t="n">
        <v>6047.62</v>
      </c>
      <c r="C15" s="16" t="n">
        <v>2348.51</v>
      </c>
    </row>
    <row r="16" customFormat="false" ht="17.35" hidden="false" customHeight="false" outlineLevel="0" collapsed="false">
      <c r="A16" s="13" t="s">
        <v>35</v>
      </c>
      <c r="B16" s="16" t="n">
        <v>191.51</v>
      </c>
      <c r="C16" s="16" t="n">
        <v>0</v>
      </c>
    </row>
    <row r="17" customFormat="false" ht="17.35" hidden="false" customHeight="false" outlineLevel="0" collapsed="false">
      <c r="A17" s="13" t="s">
        <v>36</v>
      </c>
      <c r="B17" s="16" t="n">
        <v>13172</v>
      </c>
      <c r="C17" s="16" t="n">
        <v>0</v>
      </c>
    </row>
    <row r="18" customFormat="false" ht="17.35" hidden="false" customHeight="false" outlineLevel="0" collapsed="false">
      <c r="A18" s="13" t="s">
        <v>37</v>
      </c>
      <c r="B18" s="16" t="n">
        <v>1398</v>
      </c>
      <c r="C18" s="16" t="n">
        <v>0</v>
      </c>
    </row>
    <row r="19" customFormat="false" ht="17.35" hidden="false" customHeight="false" outlineLevel="0" collapsed="false">
      <c r="A19" s="15" t="s">
        <v>38</v>
      </c>
      <c r="B19" s="17" t="n">
        <v>33581.13</v>
      </c>
      <c r="C19" s="17" t="n">
        <v>7053.91</v>
      </c>
    </row>
    <row r="20" customFormat="false" ht="17.35" hidden="false" customHeight="false" outlineLevel="0" collapsed="false">
      <c r="A20" s="13"/>
      <c r="B20" s="16"/>
      <c r="C20" s="16"/>
    </row>
    <row r="21" customFormat="false" ht="17.35" hidden="false" customHeight="false" outlineLevel="0" collapsed="false">
      <c r="A21" s="15" t="s">
        <v>39</v>
      </c>
      <c r="B21" s="17" t="n">
        <v>66418.87</v>
      </c>
      <c r="C21" s="17" t="n">
        <v>-7053.91</v>
      </c>
    </row>
    <row r="22" customFormat="false" ht="17.35" hidden="false" customHeight="false" outlineLevel="0" collapsed="false">
      <c r="A22" s="13"/>
      <c r="B22" s="16"/>
      <c r="C22" s="16"/>
    </row>
    <row r="23" customFormat="false" ht="17.35" hidden="false" customHeight="false" outlineLevel="0" collapsed="false">
      <c r="A23" s="15" t="s">
        <v>40</v>
      </c>
      <c r="B23" s="16"/>
      <c r="C23" s="16"/>
    </row>
    <row r="24" customFormat="false" ht="17.35" hidden="false" customHeight="false" outlineLevel="0" collapsed="false">
      <c r="A24" s="14" t="s">
        <v>41</v>
      </c>
      <c r="B24" s="16" t="n">
        <v>159516.26</v>
      </c>
      <c r="C24" s="16" t="n">
        <v>232989.04</v>
      </c>
    </row>
    <row r="25" customFormat="false" ht="17.35" hidden="false" customHeight="false" outlineLevel="0" collapsed="false">
      <c r="A25" s="14" t="s">
        <v>42</v>
      </c>
      <c r="B25" s="16" t="n">
        <v>66418.87</v>
      </c>
      <c r="C25" s="16" t="n">
        <v>-7053.91</v>
      </c>
    </row>
    <row r="26" customFormat="false" ht="17.35" hidden="false" customHeight="false" outlineLevel="0" collapsed="false">
      <c r="A26" s="14" t="s">
        <v>43</v>
      </c>
      <c r="B26" s="16" t="n">
        <v>225935.13</v>
      </c>
      <c r="C26" s="16" t="n">
        <v>225935.13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53.43"/>
    <col collapsed="false" customWidth="true" hidden="false" outlineLevel="0" max="2" min="2" style="0" width="62.29"/>
    <col collapsed="false" customWidth="true" hidden="false" outlineLevel="0" max="3" min="3" style="0" width="30.43"/>
  </cols>
  <sheetData>
    <row r="1" customFormat="false" ht="17.35" hidden="false" customHeight="false" outlineLevel="0" collapsed="false">
      <c r="A1" s="18" t="s">
        <v>21</v>
      </c>
      <c r="B1" s="19" t="s">
        <v>22</v>
      </c>
      <c r="C1" s="20"/>
    </row>
    <row r="2" customFormat="false" ht="44.25" hidden="false" customHeight="true" outlineLevel="0" collapsed="false">
      <c r="A2" s="18" t="s">
        <v>23</v>
      </c>
      <c r="B2" s="19" t="s">
        <v>44</v>
      </c>
      <c r="C2" s="20"/>
    </row>
    <row r="3" customFormat="false" ht="17.35" hidden="false" customHeight="false" outlineLevel="0" collapsed="false">
      <c r="A3" s="18" t="s">
        <v>25</v>
      </c>
      <c r="B3" s="19"/>
      <c r="C3" s="20"/>
    </row>
    <row r="4" customFormat="false" ht="17.35" hidden="false" customHeight="false" outlineLevel="0" collapsed="false">
      <c r="A4" s="21"/>
      <c r="B4" s="20"/>
      <c r="C4" s="20"/>
    </row>
    <row r="5" customFormat="false" ht="40.5" hidden="false" customHeight="true" outlineLevel="0" collapsed="false">
      <c r="A5" s="22" t="s">
        <v>26</v>
      </c>
      <c r="B5" s="22" t="s">
        <v>27</v>
      </c>
      <c r="C5" s="22" t="s">
        <v>28</v>
      </c>
    </row>
    <row r="6" customFormat="false" ht="17.35" hidden="false" customHeight="false" outlineLevel="0" collapsed="false">
      <c r="A6" s="19" t="s">
        <v>29</v>
      </c>
      <c r="B6" s="23" t="n">
        <v>3204.54</v>
      </c>
      <c r="C6" s="23" t="n">
        <v>262.55</v>
      </c>
    </row>
    <row r="7" customFormat="false" ht="48" hidden="false" customHeight="true" outlineLevel="0" collapsed="false">
      <c r="A7" s="24" t="s">
        <v>45</v>
      </c>
      <c r="B7" s="23" t="n">
        <v>3204.54</v>
      </c>
      <c r="C7" s="23" t="n">
        <v>262.55</v>
      </c>
    </row>
    <row r="8" customFormat="false" ht="36" hidden="false" customHeight="true" outlineLevel="0" collapsed="false">
      <c r="A8" s="25" t="s">
        <v>31</v>
      </c>
      <c r="B8" s="26" t="n">
        <v>3204.54</v>
      </c>
      <c r="C8" s="26" t="n">
        <v>262.55</v>
      </c>
    </row>
    <row r="9" customFormat="false" ht="17.35" hidden="false" customHeight="false" outlineLevel="0" collapsed="false">
      <c r="A9" s="19"/>
      <c r="B9" s="23"/>
      <c r="C9" s="23"/>
    </row>
    <row r="10" customFormat="false" ht="17.35" hidden="false" customHeight="false" outlineLevel="0" collapsed="false">
      <c r="A10" s="19" t="s">
        <v>32</v>
      </c>
      <c r="B10" s="23" t="n">
        <v>0</v>
      </c>
      <c r="C10" s="23" t="n">
        <v>0</v>
      </c>
    </row>
    <row r="11" customFormat="false" ht="32.25" hidden="false" customHeight="true" outlineLevel="0" collapsed="false">
      <c r="A11" s="25" t="s">
        <v>38</v>
      </c>
      <c r="B11" s="26" t="n">
        <v>0</v>
      </c>
      <c r="C11" s="26" t="n">
        <v>0</v>
      </c>
    </row>
    <row r="12" customFormat="false" ht="17.35" hidden="false" customHeight="false" outlineLevel="0" collapsed="false">
      <c r="A12" s="19"/>
      <c r="B12" s="23"/>
      <c r="C12" s="23"/>
    </row>
    <row r="13" customFormat="false" ht="30" hidden="false" customHeight="true" outlineLevel="0" collapsed="false">
      <c r="A13" s="25" t="s">
        <v>39</v>
      </c>
      <c r="B13" s="26" t="n">
        <v>3204.54</v>
      </c>
      <c r="C13" s="26" t="n">
        <v>262.55</v>
      </c>
    </row>
    <row r="14" customFormat="false" ht="17.35" hidden="false" customHeight="false" outlineLevel="0" collapsed="false">
      <c r="A14" s="19"/>
      <c r="B14" s="23"/>
      <c r="C14" s="23"/>
    </row>
    <row r="15" customFormat="false" ht="27.75" hidden="false" customHeight="true" outlineLevel="0" collapsed="false">
      <c r="A15" s="25" t="s">
        <v>40</v>
      </c>
      <c r="B15" s="23"/>
      <c r="C15" s="23"/>
    </row>
    <row r="16" customFormat="false" ht="17.35" hidden="false" customHeight="false" outlineLevel="0" collapsed="false">
      <c r="A16" s="27" t="s">
        <v>41</v>
      </c>
      <c r="B16" s="23" t="n">
        <v>0</v>
      </c>
      <c r="C16" s="23" t="n">
        <v>2941.99</v>
      </c>
    </row>
    <row r="17" customFormat="false" ht="17.35" hidden="false" customHeight="false" outlineLevel="0" collapsed="false">
      <c r="A17" s="27" t="s">
        <v>42</v>
      </c>
      <c r="B17" s="23" t="n">
        <v>3204.54</v>
      </c>
      <c r="C17" s="23" t="n">
        <v>262.55</v>
      </c>
    </row>
    <row r="18" customFormat="false" ht="17.35" hidden="false" customHeight="false" outlineLevel="0" collapsed="false">
      <c r="A18" s="27" t="s">
        <v>43</v>
      </c>
      <c r="B18" s="23" t="n">
        <v>3204.54</v>
      </c>
      <c r="C18" s="23" t="n">
        <v>3204.54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8.59765625" defaultRowHeight="24.75" customHeight="true" zeroHeight="false" outlineLevelRow="0" outlineLevelCol="0"/>
  <cols>
    <col collapsed="false" customWidth="true" hidden="false" outlineLevel="0" max="1" min="1" style="0" width="21.86"/>
    <col collapsed="false" customWidth="true" hidden="false" outlineLevel="0" max="2" min="2" style="0" width="29.57"/>
    <col collapsed="false" customWidth="true" hidden="false" outlineLevel="0" max="3" min="3" style="0" width="55"/>
    <col collapsed="false" customWidth="true" hidden="false" outlineLevel="0" max="4" min="4" style="0" width="48.57"/>
  </cols>
  <sheetData>
    <row r="1" customFormat="false" ht="45.75" hidden="false" customHeight="true" outlineLevel="0" collapsed="false">
      <c r="A1" s="28" t="s">
        <v>46</v>
      </c>
      <c r="B1" s="28" t="s">
        <v>47</v>
      </c>
      <c r="C1" s="28" t="s">
        <v>48</v>
      </c>
      <c r="D1" s="29" t="s">
        <v>49</v>
      </c>
    </row>
    <row r="2" customFormat="false" ht="117" hidden="false" customHeight="true" outlineLevel="0" collapsed="false">
      <c r="A2" s="30" t="s">
        <v>50</v>
      </c>
      <c r="B2" s="30" t="s">
        <v>51</v>
      </c>
      <c r="C2" s="30" t="s">
        <v>52</v>
      </c>
      <c r="D2" s="31" t="n">
        <v>0.788</v>
      </c>
    </row>
    <row r="3" customFormat="false" ht="43.5" hidden="false" customHeight="true" outlineLevel="0" collapsed="false">
      <c r="A3" s="30"/>
      <c r="B3" s="30"/>
      <c r="C3" s="30" t="s">
        <v>53</v>
      </c>
      <c r="D3" s="31" t="n">
        <v>0.042</v>
      </c>
    </row>
    <row r="4" customFormat="false" ht="102" hidden="false" customHeight="true" outlineLevel="0" collapsed="false">
      <c r="A4" s="30"/>
      <c r="B4" s="30"/>
      <c r="C4" s="30" t="s">
        <v>54</v>
      </c>
      <c r="D4" s="31" t="n">
        <v>0.17</v>
      </c>
    </row>
    <row r="5" customFormat="false" ht="54" hidden="false" customHeight="true" outlineLevel="0" collapsed="false">
      <c r="A5" s="32" t="s">
        <v>55</v>
      </c>
      <c r="B5" s="32" t="n">
        <v>3004007</v>
      </c>
      <c r="C5" s="32" t="s">
        <v>56</v>
      </c>
      <c r="D5" s="33" t="n">
        <v>1</v>
      </c>
    </row>
    <row r="6" customFormat="false" ht="43.5" hidden="false" customHeight="true" outlineLevel="0" collapsed="false">
      <c r="A6" s="34" t="s">
        <v>57</v>
      </c>
      <c r="B6" s="34" t="s">
        <v>58</v>
      </c>
      <c r="C6" s="34" t="s">
        <v>56</v>
      </c>
      <c r="D6" s="35" t="n">
        <v>0.5</v>
      </c>
    </row>
  </sheetData>
  <mergeCells count="2">
    <mergeCell ref="A2:A4"/>
    <mergeCell ref="B2:B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LibreOffice/25.8.6.2$Linux_X86_64 LibreOffice_project/987cc7d757da9c123ebd7e5fb357b53ea9182b29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2025-11-10T14:11:04Z</dcterms:created>
  <dc:creator>Sedaghat, Nastaran</dc:creator>
  <dc:description/>
  <dc:language>en-US</dc:language>
  <cp:lastModifiedBy/>
  <dcterms:modified xsi:type="dcterms:W3CDTF">2026-04-22T14:33:42Z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